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3"/>
  </bookViews>
  <sheets>
    <sheet name="свод" sheetId="1" r:id="rId1"/>
    <sheet name="ориент" sheetId="2" r:id="rId2"/>
    <sheet name="КТМ" sheetId="3" r:id="rId3"/>
    <sheet name="ТПТ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<sst xmlns="http://schemas.openxmlformats.org/spreadsheetml/2006/main" count="1861" uniqueCount="201">
  <si>
    <t>Фамилия Имя</t>
  </si>
  <si>
    <t>Район</t>
  </si>
  <si>
    <t>Ориентирование</t>
  </si>
  <si>
    <t>Время старта</t>
  </si>
  <si>
    <t>Время финиша</t>
  </si>
  <si>
    <t>Результат</t>
  </si>
  <si>
    <t>Место</t>
  </si>
  <si>
    <t>Примечание</t>
  </si>
  <si>
    <t>Беговое время</t>
  </si>
  <si>
    <t>Штраф</t>
  </si>
  <si>
    <t>Штрафное время</t>
  </si>
  <si>
    <t>Класс</t>
  </si>
  <si>
    <t>Штрафы</t>
  </si>
  <si>
    <t>Время дистанции</t>
  </si>
  <si>
    <t>Отсечка</t>
  </si>
  <si>
    <t>Общий результат</t>
  </si>
  <si>
    <t xml:space="preserve">Егоров Виталий </t>
  </si>
  <si>
    <t>Артеменков Кирилл</t>
  </si>
  <si>
    <t xml:space="preserve">Сыроед Мария </t>
  </si>
  <si>
    <t xml:space="preserve">Демьянова Елизавета </t>
  </si>
  <si>
    <t xml:space="preserve">Архипенкова Татьяна  </t>
  </si>
  <si>
    <t>Гомецкий Евгений</t>
  </si>
  <si>
    <t>Руднянский</t>
  </si>
  <si>
    <t xml:space="preserve">Бадалян Артем </t>
  </si>
  <si>
    <t xml:space="preserve">Цыганков Павел </t>
  </si>
  <si>
    <t>Починковский</t>
  </si>
  <si>
    <t>Корнеева Анастасия</t>
  </si>
  <si>
    <t>Колесникович Анна</t>
  </si>
  <si>
    <t>Демидовский</t>
  </si>
  <si>
    <t xml:space="preserve">Андреюшкина Анна </t>
  </si>
  <si>
    <t xml:space="preserve">Боничев Иван </t>
  </si>
  <si>
    <t xml:space="preserve">Кривенкова Вероника </t>
  </si>
  <si>
    <t>НОМЕР</t>
  </si>
  <si>
    <t>№№</t>
  </si>
  <si>
    <t>Блохин Андрей</t>
  </si>
  <si>
    <t>Сычевский</t>
  </si>
  <si>
    <t>Уткин Алексей</t>
  </si>
  <si>
    <t>Кочкина Маргарита</t>
  </si>
  <si>
    <t>Поручкова Дарья</t>
  </si>
  <si>
    <t>Рябов Максим</t>
  </si>
  <si>
    <t>Жукова Наталья</t>
  </si>
  <si>
    <t>Никитина Надежда</t>
  </si>
  <si>
    <t>Пол</t>
  </si>
  <si>
    <t>м</t>
  </si>
  <si>
    <t>ж</t>
  </si>
  <si>
    <t>Валуева Валерия</t>
  </si>
  <si>
    <t>Темкинский</t>
  </si>
  <si>
    <t>Чернов Денис</t>
  </si>
  <si>
    <t>ШТУРМ</t>
  </si>
  <si>
    <t>в/к</t>
  </si>
  <si>
    <t>Давыдов Артем</t>
  </si>
  <si>
    <t>Голяс Виктория</t>
  </si>
  <si>
    <t>Милюкова Наталья</t>
  </si>
  <si>
    <t>Борискин Дмитрий</t>
  </si>
  <si>
    <t>Ильвахин Дмитрий</t>
  </si>
  <si>
    <t>Талашкино</t>
  </si>
  <si>
    <t>Рябенков Денис</t>
  </si>
  <si>
    <t>Кошкин Игорь</t>
  </si>
  <si>
    <t>Алексеев Андрей</t>
  </si>
  <si>
    <t>Исаченко Сергей</t>
  </si>
  <si>
    <t>Полячинский Виктор</t>
  </si>
  <si>
    <t>Романенко Александр</t>
  </si>
  <si>
    <t>Астапенко Алексей</t>
  </si>
  <si>
    <t>Орша</t>
  </si>
  <si>
    <t>Макаров Вячеслав</t>
  </si>
  <si>
    <t>Бородин Дмитрий</t>
  </si>
  <si>
    <t>Мелешков Николай</t>
  </si>
  <si>
    <t>СФККК</t>
  </si>
  <si>
    <t>Трофименков Иван</t>
  </si>
  <si>
    <t>Кривошеева Ольга</t>
  </si>
  <si>
    <t>СОШ 13 Смоленск</t>
  </si>
  <si>
    <t>Новоселов Дмитрий</t>
  </si>
  <si>
    <t>Новодугинский</t>
  </si>
  <si>
    <t>Безродний Александр</t>
  </si>
  <si>
    <t>Лепин Николай</t>
  </si>
  <si>
    <t>Михайлова Виктория</t>
  </si>
  <si>
    <t>Козлов Александр</t>
  </si>
  <si>
    <t>Алишихина Алина</t>
  </si>
  <si>
    <t>Колесов Артем</t>
  </si>
  <si>
    <t>Афанасьев Дмитрий</t>
  </si>
  <si>
    <t>Файзуллин Рафаэль</t>
  </si>
  <si>
    <t>Чадранцев Денис</t>
  </si>
  <si>
    <t>Миренков Владислав</t>
  </si>
  <si>
    <t>Монастырщинский</t>
  </si>
  <si>
    <t>Федорович Антон</t>
  </si>
  <si>
    <t>Шатило Анастасия</t>
  </si>
  <si>
    <t>Вязьма СОШ 10</t>
  </si>
  <si>
    <t>Чайкин Роман</t>
  </si>
  <si>
    <t>Третьяков Сергей</t>
  </si>
  <si>
    <t>Наумов Роман</t>
  </si>
  <si>
    <t>Домнин Владислав</t>
  </si>
  <si>
    <t>Рославльский</t>
  </si>
  <si>
    <t>Прудникова Полина</t>
  </si>
  <si>
    <t>Прудников Алексей</t>
  </si>
  <si>
    <t>Булкина Юлия</t>
  </si>
  <si>
    <t>Лемешко Татьяна</t>
  </si>
  <si>
    <t>Романов Антон</t>
  </si>
  <si>
    <t>Скачков Евгений</t>
  </si>
  <si>
    <t>Вязьма ДДТ</t>
  </si>
  <si>
    <t>Игнатов Никита</t>
  </si>
  <si>
    <t>Панова Анастасия</t>
  </si>
  <si>
    <t>Войтенко Никита</t>
  </si>
  <si>
    <t>Штырков Владислав</t>
  </si>
  <si>
    <t>Белова Дарья</t>
  </si>
  <si>
    <t>Кочуков Сергей</t>
  </si>
  <si>
    <t>Будкин Максим</t>
  </si>
  <si>
    <t>Закирова Альбина</t>
  </si>
  <si>
    <t>Дорогобужский</t>
  </si>
  <si>
    <t>Трубникова Елизавета</t>
  </si>
  <si>
    <t>Хоменко Мария</t>
  </si>
  <si>
    <t>Дивасы</t>
  </si>
  <si>
    <t>Чачилло Сергей</t>
  </si>
  <si>
    <t>Ермаков Евгений</t>
  </si>
  <si>
    <t>Хоменко Дарья</t>
  </si>
  <si>
    <t>Ковалева Надежда</t>
  </si>
  <si>
    <t>Васильев Егор</t>
  </si>
  <si>
    <t>Плохов Алексей</t>
  </si>
  <si>
    <t>Лымарев Денис</t>
  </si>
  <si>
    <t>Фомченков Илья</t>
  </si>
  <si>
    <t>Власенков Александр</t>
  </si>
  <si>
    <t>Миничкин Данил</t>
  </si>
  <si>
    <t>Смоленск</t>
  </si>
  <si>
    <t>Степанов Сергей</t>
  </si>
  <si>
    <t>Дмитроченков Всеволод</t>
  </si>
  <si>
    <t>Иванов Павел</t>
  </si>
  <si>
    <t>Михайлов Илья</t>
  </si>
  <si>
    <t>Жевлакова Валерия</t>
  </si>
  <si>
    <t>Чумакова Светлана</t>
  </si>
  <si>
    <t>Калмыков Евгений</t>
  </si>
  <si>
    <t>Ганыч Денис</t>
  </si>
  <si>
    <t>Касьянов Руслан</t>
  </si>
  <si>
    <t>Подвалков Артем</t>
  </si>
  <si>
    <t>Степанов Алексей</t>
  </si>
  <si>
    <t>Пригорское</t>
  </si>
  <si>
    <t>Кудряшов Евгений</t>
  </si>
  <si>
    <t>Юрасова Виктория</t>
  </si>
  <si>
    <t>Гусева Елизавета</t>
  </si>
  <si>
    <t>Микосиянчик Анастасия</t>
  </si>
  <si>
    <t>Петрочугина Кристина</t>
  </si>
  <si>
    <t>Силеверстова Алена</t>
  </si>
  <si>
    <t>Штапуренко Игорь</t>
  </si>
  <si>
    <t>Дудакова Анастасия в/к</t>
  </si>
  <si>
    <t>Вербова Полина в/к</t>
  </si>
  <si>
    <t>Лосикова Валерия в/к</t>
  </si>
  <si>
    <t>Евдокименко Екатерина в/к</t>
  </si>
  <si>
    <t>Митина Алена в/к</t>
  </si>
  <si>
    <t>Савина Светлана в/к</t>
  </si>
  <si>
    <t>Касьянова Дарья в/к</t>
  </si>
  <si>
    <t>Шапошникова Алина в/к</t>
  </si>
  <si>
    <t>Абрис</t>
  </si>
  <si>
    <t>Грищенков Михаил в/к</t>
  </si>
  <si>
    <t>Веселова Валерия в/к</t>
  </si>
  <si>
    <t>Толстун Яна в/к</t>
  </si>
  <si>
    <t>Мухаметдинов Ринат в/к</t>
  </si>
  <si>
    <t>Медведева Татьяна в/к</t>
  </si>
  <si>
    <t>снят</t>
  </si>
  <si>
    <t>Конончук Артем</t>
  </si>
  <si>
    <t>КТМ</t>
  </si>
  <si>
    <t>Жуласов Владимир в/к</t>
  </si>
  <si>
    <t>СОШ № 11</t>
  </si>
  <si>
    <t>нп</t>
  </si>
  <si>
    <t>Финиш</t>
  </si>
  <si>
    <t>Полячинский Виктор в/к</t>
  </si>
  <si>
    <t>Романенко Александр в/к</t>
  </si>
  <si>
    <t>ТПТ</t>
  </si>
  <si>
    <t>Ориентирование 1 класс</t>
  </si>
  <si>
    <t>Девушки</t>
  </si>
  <si>
    <t>Юноши</t>
  </si>
  <si>
    <t>Ориентирование 2 класс</t>
  </si>
  <si>
    <t>Ориентирование 3 класс</t>
  </si>
  <si>
    <t>Дистанция-пешеходная (короткая)</t>
  </si>
  <si>
    <t>Девушки 1 класс</t>
  </si>
  <si>
    <t>Юноши 1 класс</t>
  </si>
  <si>
    <t>Юноши 2 класс</t>
  </si>
  <si>
    <t>Девушки 2 класс</t>
  </si>
  <si>
    <t>Девушки 3 класс</t>
  </si>
  <si>
    <t>Юноши 3 класс</t>
  </si>
  <si>
    <t>Русьянова Александра в/к</t>
  </si>
  <si>
    <t>Волоковая</t>
  </si>
  <si>
    <t>Синякова Надежда в/к</t>
  </si>
  <si>
    <t>Кирипиченков Дмитрий в/к</t>
  </si>
  <si>
    <t>Прокопенков Владислав в/к</t>
  </si>
  <si>
    <t>Дмитриченков Руслан в/к</t>
  </si>
  <si>
    <t>Дистнация-пешеходная (длинная)</t>
  </si>
  <si>
    <t>Переправа маятником по веревке КВ 4'</t>
  </si>
  <si>
    <t xml:space="preserve">Поляна заданий </t>
  </si>
  <si>
    <t>Блок этапов подъем-спуск КВ 7'</t>
  </si>
  <si>
    <t>Траверс КВ 3'</t>
  </si>
  <si>
    <t>Болото КВ 3'</t>
  </si>
  <si>
    <t>Навесная переправа КВ 5'</t>
  </si>
  <si>
    <t>Блок этапов спуск-спуск КВ 5'</t>
  </si>
  <si>
    <t xml:space="preserve">Поляна заданий 1 </t>
  </si>
  <si>
    <t>Переправа маятником по веревке КВ 3'</t>
  </si>
  <si>
    <t>Поляна заданий 1</t>
  </si>
  <si>
    <t xml:space="preserve">Поляна заданий 2 </t>
  </si>
  <si>
    <t>Вертикальный маятник КВ 1'</t>
  </si>
  <si>
    <t>Бабочка КВ 2'</t>
  </si>
  <si>
    <t>Параллельные перила КВ 3'</t>
  </si>
  <si>
    <t>Сводный протокол</t>
  </si>
  <si>
    <t>Ориент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</si>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</sst>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[$-F400]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i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165" fontId="0" fillId="0" borderId="1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21" fontId="0" fillId="0" borderId="10" xfId="0" applyNumberFormat="1" applyFill="1" applyBorder="1" applyAlignment="1">
      <alignment/>
    </xf>
    <xf numFmtId="165" fontId="1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34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/>
    </xf>
    <xf numFmtId="21" fontId="18" fillId="0" borderId="10" xfId="0" applyNumberFormat="1" applyFont="1" applyFill="1" applyBorder="1" applyAlignment="1">
      <alignment/>
    </xf>
    <xf numFmtId="0" fontId="18" fillId="0" borderId="10" xfId="0" applyFont="1" applyBorder="1" applyAlignment="1">
      <alignment/>
    </xf>
    <xf numFmtId="164" fontId="18" fillId="0" borderId="10" xfId="0" applyNumberFormat="1" applyFont="1" applyFill="1" applyBorder="1" applyAlignment="1">
      <alignment/>
    </xf>
    <xf numFmtId="0" fontId="18" fillId="35" borderId="10" xfId="0" applyFont="1" applyFill="1" applyBorder="1" applyAlignment="1">
      <alignment/>
    </xf>
    <xf numFmtId="20" fontId="0" fillId="0" borderId="10" xfId="0" applyNumberFormat="1" applyBorder="1" applyAlignment="1">
      <alignment/>
    </xf>
    <xf numFmtId="0" fontId="0" fillId="35" borderId="10" xfId="0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21" fontId="0" fillId="0" borderId="0" xfId="0" applyNumberFormat="1" applyAlignment="1">
      <alignment/>
    </xf>
    <xf numFmtId="0" fontId="38" fillId="0" borderId="0" xfId="0" applyFont="1" applyAlignment="1">
      <alignment/>
    </xf>
    <xf numFmtId="46" fontId="0" fillId="0" borderId="10" xfId="0" applyNumberFormat="1" applyFill="1" applyBorder="1" applyAlignment="1">
      <alignment/>
    </xf>
    <xf numFmtId="21" fontId="0" fillId="0" borderId="10" xfId="0" applyNumberFormat="1" applyBorder="1" applyAlignment="1">
      <alignment/>
    </xf>
    <xf numFmtId="0" fontId="0" fillId="33" borderId="14" xfId="0" applyFill="1" applyBorder="1" applyAlignment="1">
      <alignment/>
    </xf>
    <xf numFmtId="164" fontId="0" fillId="0" borderId="14" xfId="0" applyNumberFormat="1" applyFill="1" applyBorder="1" applyAlignment="1">
      <alignment/>
    </xf>
    <xf numFmtId="165" fontId="0" fillId="0" borderId="14" xfId="0" applyNumberFormat="1" applyFill="1" applyBorder="1" applyAlignment="1">
      <alignment/>
    </xf>
    <xf numFmtId="0" fontId="0" fillId="35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20" fontId="0" fillId="0" borderId="0" xfId="0" applyNumberFormat="1" applyFill="1" applyBorder="1" applyAlignment="1">
      <alignment/>
    </xf>
    <xf numFmtId="21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29" fillId="0" borderId="0" xfId="0" applyFont="1" applyBorder="1" applyAlignment="1">
      <alignment/>
    </xf>
    <xf numFmtId="0" fontId="0" fillId="0" borderId="0" xfId="0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0" fillId="36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0" fillId="0" borderId="18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9" fillId="0" borderId="18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0</xdr:row>
      <xdr:rowOff>57150</xdr:rowOff>
    </xdr:from>
    <xdr:ext cx="7581900" cy="676275"/>
    <xdr:sp>
      <xdr:nvSpPr>
        <xdr:cNvPr id="1" name="TextBox 1"/>
        <xdr:cNvSpPr txBox="1">
          <a:spLocks noChangeArrowheads="1"/>
        </xdr:cNvSpPr>
      </xdr:nvSpPr>
      <xdr:spPr>
        <a:xfrm>
          <a:off x="657225" y="57150"/>
          <a:ext cx="75819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Открытое Первенство Смоленской области по спортивному туризму на пешеходных дистанциях среди обучающихся в творческих объединениях "Осенняя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тропа"
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16-18.10.2013г.</a:t>
          </a:r>
        </a:p>
      </xdr:txBody>
    </xdr:sp>
    <xdr:clientData/>
  </xdr:oneCellAnchor>
  <xdr:twoCellAnchor editAs="oneCell">
    <xdr:from>
      <xdr:col>12</xdr:col>
      <xdr:colOff>0</xdr:colOff>
      <xdr:row>0</xdr:row>
      <xdr:rowOff>0</xdr:rowOff>
    </xdr:from>
    <xdr:to>
      <xdr:col>21</xdr:col>
      <xdr:colOff>504825</xdr:colOff>
      <xdr:row>0</xdr:row>
      <xdr:rowOff>676275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0"/>
          <a:ext cx="7591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0</xdr:row>
      <xdr:rowOff>0</xdr:rowOff>
    </xdr:from>
    <xdr:ext cx="7591425" cy="676275"/>
    <xdr:sp>
      <xdr:nvSpPr>
        <xdr:cNvPr id="1" name="TextBox 2"/>
        <xdr:cNvSpPr txBox="1">
          <a:spLocks noChangeArrowheads="1"/>
        </xdr:cNvSpPr>
      </xdr:nvSpPr>
      <xdr:spPr>
        <a:xfrm>
          <a:off x="10791825" y="0"/>
          <a:ext cx="75914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Открытое Первенство Смоленской области по спортивному туризму на пешеходных дистанциях среди обучающихся в творческих объединениях "Осенняя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тропа"
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16-18.10.2013г.</a:t>
          </a:r>
        </a:p>
      </xdr:txBody>
    </xdr:sp>
    <xdr:clientData/>
  </xdr:oneCellAnchor>
  <xdr:oneCellAnchor>
    <xdr:from>
      <xdr:col>1</xdr:col>
      <xdr:colOff>114300</xdr:colOff>
      <xdr:row>0</xdr:row>
      <xdr:rowOff>0</xdr:rowOff>
    </xdr:from>
    <xdr:ext cx="7581900" cy="676275"/>
    <xdr:sp>
      <xdr:nvSpPr>
        <xdr:cNvPr id="2" name="TextBox 3"/>
        <xdr:cNvSpPr txBox="1">
          <a:spLocks noChangeArrowheads="1"/>
        </xdr:cNvSpPr>
      </xdr:nvSpPr>
      <xdr:spPr>
        <a:xfrm>
          <a:off x="723900" y="0"/>
          <a:ext cx="75819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Открытое Первенство Смоленской области по спортивному туризму на пешеходных дистанциях среди обучающихся в творческих объединениях "Осенняя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тропа"
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16-18.10.2013г.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7591425" cy="676275"/>
    <xdr:sp>
      <xdr:nvSpPr>
        <xdr:cNvPr id="1" name="TextBox 1"/>
        <xdr:cNvSpPr txBox="1">
          <a:spLocks noChangeArrowheads="1"/>
        </xdr:cNvSpPr>
      </xdr:nvSpPr>
      <xdr:spPr>
        <a:xfrm>
          <a:off x="609600" y="0"/>
          <a:ext cx="75914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Открытое Первенство Смоленской области по спортивному туризму на пешеходных дистанциях среди обучающихся в творческих объединениях "Осенняя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тропа"
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16-18.10.2013г.</a:t>
          </a:r>
        </a:p>
      </xdr:txBody>
    </xdr:sp>
    <xdr:clientData/>
  </xdr:oneCellAnchor>
  <xdr:oneCellAnchor>
    <xdr:from>
      <xdr:col>25</xdr:col>
      <xdr:colOff>0</xdr:colOff>
      <xdr:row>0</xdr:row>
      <xdr:rowOff>0</xdr:rowOff>
    </xdr:from>
    <xdr:ext cx="7591425" cy="676275"/>
    <xdr:sp>
      <xdr:nvSpPr>
        <xdr:cNvPr id="2" name="TextBox 2"/>
        <xdr:cNvSpPr txBox="1">
          <a:spLocks noChangeArrowheads="1"/>
        </xdr:cNvSpPr>
      </xdr:nvSpPr>
      <xdr:spPr>
        <a:xfrm>
          <a:off x="19745325" y="0"/>
          <a:ext cx="75914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Открытое Первенство Смоленской области по спортивному туризму на пешеходных дистанциях среди обучающихся в творческих объединениях "Осенняя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тропа"
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16-18.10.2013г.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0</xdr:row>
      <xdr:rowOff>0</xdr:rowOff>
    </xdr:from>
    <xdr:ext cx="7591425" cy="676275"/>
    <xdr:sp>
      <xdr:nvSpPr>
        <xdr:cNvPr id="1" name="TextBox 1"/>
        <xdr:cNvSpPr txBox="1">
          <a:spLocks noChangeArrowheads="1"/>
        </xdr:cNvSpPr>
      </xdr:nvSpPr>
      <xdr:spPr>
        <a:xfrm>
          <a:off x="10715625" y="0"/>
          <a:ext cx="75914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Открытое Первенство Смоленской области по спортивному туризму на пешеходных дистанциях среди обучающихся в творческих объединениях "Осенняя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тропа"
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16-18.10.2013г.</a:t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591425" cy="676275"/>
    <xdr:sp>
      <xdr:nvSpPr>
        <xdr:cNvPr id="2" name="TextBox 2"/>
        <xdr:cNvSpPr txBox="1">
          <a:spLocks noChangeArrowheads="1"/>
        </xdr:cNvSpPr>
      </xdr:nvSpPr>
      <xdr:spPr>
        <a:xfrm>
          <a:off x="609600" y="0"/>
          <a:ext cx="75914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Открытое Первенство Смоленской области по спортивному туризму на пешеходных дистанциях среди обучающихся в творческих объединениях "Осенняя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тропа"
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16-18.10.2013г.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1;&#1080;&#1089;&#1090;%20Microsoft%20Excel%20&#1083;&#1080;&#1076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 (2)"/>
      <sheetName val="данные"/>
      <sheetName val="Лист2"/>
      <sheetName val="Лист3"/>
    </sheetNames>
    <sheetDataSet>
      <sheetData sheetId="0">
        <row r="4">
          <cell r="J4">
            <v>0.00017361111111111112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2:W132"/>
  <sheetViews>
    <sheetView zoomScale="86" zoomScaleNormal="86" zoomScalePageLayoutView="0" workbookViewId="0" topLeftCell="A43">
      <selection activeCell="J29" sqref="J29"/>
    </sheetView>
  </sheetViews>
  <sheetFormatPr defaultColWidth="9.140625" defaultRowHeight="15"/>
  <cols>
    <col min="2" max="2" width="26.8515625" style="0" customWidth="1"/>
    <col min="3" max="3" width="16.57421875" style="0" customWidth="1"/>
    <col min="4" max="4" width="9.140625" style="0" customWidth="1"/>
    <col min="5" max="5" width="7.57421875" style="0" customWidth="1"/>
    <col min="6" max="6" width="5.8515625" style="0" customWidth="1"/>
    <col min="7" max="7" width="11.140625" style="0" customWidth="1"/>
    <col min="8" max="8" width="8.8515625" style="0" customWidth="1"/>
    <col min="10" max="10" width="10.421875" style="0" customWidth="1"/>
    <col min="14" max="14" width="23.421875" style="0" customWidth="1"/>
    <col min="15" max="15" width="18.8515625" style="0" customWidth="1"/>
  </cols>
  <sheetData>
    <row r="1" ht="56.25" customHeight="1"/>
    <row r="2" spans="2:14" ht="15.75">
      <c r="B2" s="33" t="s">
        <v>198</v>
      </c>
      <c r="C2" s="33"/>
      <c r="D2" s="33"/>
      <c r="E2" s="33"/>
      <c r="F2" s="33"/>
      <c r="G2" s="33"/>
      <c r="H2" s="33"/>
      <c r="N2" s="33" t="s">
        <v>198</v>
      </c>
    </row>
    <row r="3" spans="2:14" ht="15">
      <c r="B3" t="s">
        <v>171</v>
      </c>
      <c r="N3" t="s">
        <v>172</v>
      </c>
    </row>
    <row r="5" spans="1:23" ht="15" customHeight="1">
      <c r="A5" s="60" t="s">
        <v>33</v>
      </c>
      <c r="B5" s="60" t="s">
        <v>0</v>
      </c>
      <c r="C5" s="60" t="s">
        <v>1</v>
      </c>
      <c r="D5" s="60" t="s">
        <v>11</v>
      </c>
      <c r="E5" s="60" t="s">
        <v>32</v>
      </c>
      <c r="F5" s="58" t="s">
        <v>42</v>
      </c>
      <c r="G5" s="55" t="s">
        <v>199</v>
      </c>
      <c r="H5" s="56" t="s">
        <v>164</v>
      </c>
      <c r="I5" s="56" t="s">
        <v>157</v>
      </c>
      <c r="J5" s="59" t="s">
        <v>5</v>
      </c>
      <c r="K5" s="59"/>
      <c r="M5" s="60" t="s">
        <v>33</v>
      </c>
      <c r="N5" s="60" t="s">
        <v>0</v>
      </c>
      <c r="O5" s="60" t="s">
        <v>1</v>
      </c>
      <c r="P5" s="60" t="s">
        <v>11</v>
      </c>
      <c r="Q5" s="60" t="s">
        <v>32</v>
      </c>
      <c r="R5" s="58" t="s">
        <v>42</v>
      </c>
      <c r="S5" s="55" t="s">
        <v>199</v>
      </c>
      <c r="T5" s="56" t="s">
        <v>164</v>
      </c>
      <c r="U5" s="56" t="s">
        <v>157</v>
      </c>
      <c r="V5" s="59" t="s">
        <v>5</v>
      </c>
      <c r="W5" s="59"/>
    </row>
    <row r="6" spans="1:23" ht="13.5" customHeight="1">
      <c r="A6" s="61"/>
      <c r="B6" s="61"/>
      <c r="C6" s="61"/>
      <c r="D6" s="61"/>
      <c r="E6" s="61"/>
      <c r="F6" s="58"/>
      <c r="G6" s="2" t="s">
        <v>6</v>
      </c>
      <c r="H6" s="2" t="s">
        <v>6</v>
      </c>
      <c r="I6" s="4" t="s">
        <v>6</v>
      </c>
      <c r="J6" s="5" t="s">
        <v>15</v>
      </c>
      <c r="K6" s="5" t="s">
        <v>6</v>
      </c>
      <c r="M6" s="61"/>
      <c r="N6" s="61"/>
      <c r="O6" s="61"/>
      <c r="P6" s="61"/>
      <c r="Q6" s="61"/>
      <c r="R6" s="58"/>
      <c r="S6" s="2" t="s">
        <v>6</v>
      </c>
      <c r="T6" s="2" t="s">
        <v>6</v>
      </c>
      <c r="U6" s="4" t="s">
        <v>6</v>
      </c>
      <c r="V6" s="5" t="s">
        <v>15</v>
      </c>
      <c r="W6" s="5" t="s">
        <v>6</v>
      </c>
    </row>
    <row r="7" spans="1:23" ht="17.25" customHeight="1">
      <c r="A7" s="3">
        <v>1</v>
      </c>
      <c r="B7" s="7" t="s">
        <v>18</v>
      </c>
      <c r="C7" s="7" t="s">
        <v>22</v>
      </c>
      <c r="D7" s="7">
        <v>1</v>
      </c>
      <c r="E7" s="7">
        <v>1.3</v>
      </c>
      <c r="F7" s="7" t="s">
        <v>44</v>
      </c>
      <c r="G7" s="17">
        <v>2</v>
      </c>
      <c r="H7" s="17">
        <v>2</v>
      </c>
      <c r="I7" s="17">
        <v>5</v>
      </c>
      <c r="J7" s="19">
        <f aca="true" t="shared" si="0" ref="J7:J21">SUM(I7,H7,G7)</f>
        <v>9</v>
      </c>
      <c r="K7" s="57">
        <v>1</v>
      </c>
      <c r="M7" s="3">
        <v>1</v>
      </c>
      <c r="N7" s="7" t="s">
        <v>21</v>
      </c>
      <c r="O7" s="7" t="s">
        <v>22</v>
      </c>
      <c r="P7" s="7">
        <v>1</v>
      </c>
      <c r="Q7" s="7">
        <v>1.6</v>
      </c>
      <c r="R7" s="7" t="s">
        <v>43</v>
      </c>
      <c r="S7" s="17">
        <v>1</v>
      </c>
      <c r="T7" s="17">
        <v>1</v>
      </c>
      <c r="U7" s="17">
        <v>8</v>
      </c>
      <c r="V7" s="19">
        <f aca="true" t="shared" si="1" ref="V7:V29">SUM(U7,T7,S7)</f>
        <v>10</v>
      </c>
      <c r="W7" s="57">
        <v>1</v>
      </c>
    </row>
    <row r="8" spans="1:23" ht="15" customHeight="1">
      <c r="A8" s="3">
        <v>2</v>
      </c>
      <c r="B8" s="7" t="s">
        <v>19</v>
      </c>
      <c r="C8" s="7" t="s">
        <v>22</v>
      </c>
      <c r="D8" s="7">
        <v>1</v>
      </c>
      <c r="E8" s="7">
        <v>1.4</v>
      </c>
      <c r="F8" s="7" t="s">
        <v>44</v>
      </c>
      <c r="G8" s="17">
        <v>1</v>
      </c>
      <c r="H8" s="17">
        <v>1</v>
      </c>
      <c r="I8" s="17">
        <v>12</v>
      </c>
      <c r="J8" s="19">
        <f t="shared" si="0"/>
        <v>14</v>
      </c>
      <c r="K8" s="57">
        <v>2</v>
      </c>
      <c r="M8" s="3">
        <v>2</v>
      </c>
      <c r="N8" s="7" t="s">
        <v>65</v>
      </c>
      <c r="O8" s="7" t="s">
        <v>25</v>
      </c>
      <c r="P8" s="7">
        <v>1</v>
      </c>
      <c r="Q8" s="7">
        <v>6.6</v>
      </c>
      <c r="R8" s="7" t="s">
        <v>43</v>
      </c>
      <c r="S8" s="17">
        <v>3</v>
      </c>
      <c r="T8" s="17">
        <v>1</v>
      </c>
      <c r="U8" s="17">
        <v>17</v>
      </c>
      <c r="V8" s="19">
        <f t="shared" si="1"/>
        <v>21</v>
      </c>
      <c r="W8" s="57">
        <v>2</v>
      </c>
    </row>
    <row r="9" spans="1:23" ht="15" customHeight="1">
      <c r="A9" s="3">
        <v>3</v>
      </c>
      <c r="B9" s="7" t="s">
        <v>108</v>
      </c>
      <c r="C9" s="7" t="s">
        <v>107</v>
      </c>
      <c r="D9" s="7">
        <v>1</v>
      </c>
      <c r="E9" s="7">
        <v>12.2</v>
      </c>
      <c r="F9" s="7" t="s">
        <v>44</v>
      </c>
      <c r="G9" s="17">
        <v>9</v>
      </c>
      <c r="H9" s="17">
        <v>3</v>
      </c>
      <c r="I9" s="17">
        <v>3</v>
      </c>
      <c r="J9" s="19">
        <f t="shared" si="0"/>
        <v>15</v>
      </c>
      <c r="K9" s="57">
        <v>3</v>
      </c>
      <c r="M9" s="3">
        <v>3</v>
      </c>
      <c r="N9" s="7" t="s">
        <v>73</v>
      </c>
      <c r="O9" s="7" t="s">
        <v>72</v>
      </c>
      <c r="P9" s="7">
        <v>1</v>
      </c>
      <c r="Q9" s="7">
        <v>11.2</v>
      </c>
      <c r="R9" s="7" t="s">
        <v>43</v>
      </c>
      <c r="S9" s="17">
        <v>17</v>
      </c>
      <c r="T9" s="17">
        <v>4</v>
      </c>
      <c r="U9" s="17">
        <v>1</v>
      </c>
      <c r="V9" s="19">
        <f t="shared" si="1"/>
        <v>22</v>
      </c>
      <c r="W9" s="57">
        <v>3</v>
      </c>
    </row>
    <row r="10" spans="1:23" ht="15" customHeight="1">
      <c r="A10" s="3">
        <v>4</v>
      </c>
      <c r="B10" s="7" t="s">
        <v>20</v>
      </c>
      <c r="C10" s="7" t="s">
        <v>22</v>
      </c>
      <c r="D10" s="7">
        <v>1</v>
      </c>
      <c r="E10" s="7">
        <v>1.5</v>
      </c>
      <c r="F10" s="7" t="s">
        <v>44</v>
      </c>
      <c r="G10" s="17">
        <v>5</v>
      </c>
      <c r="H10" s="17">
        <v>9</v>
      </c>
      <c r="I10" s="17">
        <v>2</v>
      </c>
      <c r="J10" s="19">
        <f t="shared" si="0"/>
        <v>16</v>
      </c>
      <c r="K10" s="57">
        <v>4</v>
      </c>
      <c r="M10" s="3">
        <v>4</v>
      </c>
      <c r="N10" s="7" t="s">
        <v>47</v>
      </c>
      <c r="O10" s="7" t="s">
        <v>46</v>
      </c>
      <c r="P10" s="7">
        <v>1</v>
      </c>
      <c r="Q10" s="7">
        <v>5.5</v>
      </c>
      <c r="R10" s="7" t="s">
        <v>43</v>
      </c>
      <c r="S10" s="17">
        <v>11</v>
      </c>
      <c r="T10" s="17">
        <v>8</v>
      </c>
      <c r="U10" s="17">
        <v>3</v>
      </c>
      <c r="V10" s="19">
        <f t="shared" si="1"/>
        <v>22</v>
      </c>
      <c r="W10" s="57">
        <v>4</v>
      </c>
    </row>
    <row r="11" spans="1:23" ht="15" customHeight="1">
      <c r="A11" s="3">
        <v>5</v>
      </c>
      <c r="B11" s="7" t="s">
        <v>69</v>
      </c>
      <c r="C11" s="7" t="s">
        <v>67</v>
      </c>
      <c r="D11" s="7">
        <v>1</v>
      </c>
      <c r="E11" s="7">
        <v>7.5</v>
      </c>
      <c r="F11" s="7" t="s">
        <v>44</v>
      </c>
      <c r="G11" s="17">
        <v>6</v>
      </c>
      <c r="H11" s="17">
        <v>10</v>
      </c>
      <c r="I11" s="17">
        <v>1</v>
      </c>
      <c r="J11" s="19">
        <f t="shared" si="0"/>
        <v>17</v>
      </c>
      <c r="K11" s="57">
        <v>5</v>
      </c>
      <c r="M11" s="3">
        <v>5</v>
      </c>
      <c r="N11" s="7" t="s">
        <v>90</v>
      </c>
      <c r="O11" s="7" t="s">
        <v>91</v>
      </c>
      <c r="P11" s="7">
        <v>1</v>
      </c>
      <c r="Q11" s="7">
        <v>14.3</v>
      </c>
      <c r="R11" s="7" t="s">
        <v>43</v>
      </c>
      <c r="S11" s="17">
        <v>16</v>
      </c>
      <c r="T11" s="17">
        <v>3</v>
      </c>
      <c r="U11" s="17">
        <v>4</v>
      </c>
      <c r="V11" s="19">
        <f t="shared" si="1"/>
        <v>23</v>
      </c>
      <c r="W11" s="57">
        <v>5</v>
      </c>
    </row>
    <row r="12" spans="1:23" ht="15" customHeight="1">
      <c r="A12" s="3">
        <v>6</v>
      </c>
      <c r="B12" s="7" t="s">
        <v>26</v>
      </c>
      <c r="C12" s="7" t="s">
        <v>28</v>
      </c>
      <c r="D12" s="7">
        <v>1</v>
      </c>
      <c r="E12" s="7">
        <v>5.2</v>
      </c>
      <c r="F12" s="7" t="s">
        <v>44</v>
      </c>
      <c r="G12" s="17">
        <v>4</v>
      </c>
      <c r="H12" s="17">
        <v>6</v>
      </c>
      <c r="I12" s="17">
        <v>8</v>
      </c>
      <c r="J12" s="19">
        <f t="shared" si="0"/>
        <v>18</v>
      </c>
      <c r="K12" s="57">
        <v>6</v>
      </c>
      <c r="M12" s="3">
        <v>6</v>
      </c>
      <c r="N12" s="7" t="s">
        <v>88</v>
      </c>
      <c r="O12" s="7" t="s">
        <v>91</v>
      </c>
      <c r="P12" s="7">
        <v>1</v>
      </c>
      <c r="Q12" s="7">
        <v>14.5</v>
      </c>
      <c r="R12" s="7" t="s">
        <v>43</v>
      </c>
      <c r="S12" s="17">
        <v>10</v>
      </c>
      <c r="T12" s="17">
        <v>13</v>
      </c>
      <c r="U12" s="17">
        <v>2</v>
      </c>
      <c r="V12" s="19">
        <f t="shared" si="1"/>
        <v>25</v>
      </c>
      <c r="W12" s="57">
        <v>6</v>
      </c>
    </row>
    <row r="13" spans="1:23" ht="15" customHeight="1">
      <c r="A13" s="3">
        <v>7</v>
      </c>
      <c r="B13" s="7" t="s">
        <v>135</v>
      </c>
      <c r="C13" s="7" t="s">
        <v>133</v>
      </c>
      <c r="D13" s="7">
        <v>1</v>
      </c>
      <c r="E13" s="7">
        <v>18.3</v>
      </c>
      <c r="F13" s="7" t="s">
        <v>44</v>
      </c>
      <c r="G13" s="17">
        <v>7</v>
      </c>
      <c r="H13" s="17">
        <v>5</v>
      </c>
      <c r="I13" s="17">
        <v>7</v>
      </c>
      <c r="J13" s="19">
        <f t="shared" si="0"/>
        <v>19</v>
      </c>
      <c r="K13" s="57">
        <v>7</v>
      </c>
      <c r="M13" s="3">
        <v>7</v>
      </c>
      <c r="N13" s="7" t="s">
        <v>134</v>
      </c>
      <c r="O13" s="7" t="s">
        <v>133</v>
      </c>
      <c r="P13" s="7">
        <v>1</v>
      </c>
      <c r="Q13" s="7">
        <v>18.2</v>
      </c>
      <c r="R13" s="7" t="s">
        <v>43</v>
      </c>
      <c r="S13" s="17">
        <v>2</v>
      </c>
      <c r="T13" s="17">
        <v>10</v>
      </c>
      <c r="U13" s="17">
        <v>16</v>
      </c>
      <c r="V13" s="19">
        <f t="shared" si="1"/>
        <v>28</v>
      </c>
      <c r="W13" s="57">
        <v>7</v>
      </c>
    </row>
    <row r="14" spans="1:23" ht="15" customHeight="1">
      <c r="A14" s="3">
        <v>8</v>
      </c>
      <c r="B14" s="7" t="s">
        <v>139</v>
      </c>
      <c r="C14" s="7" t="s">
        <v>133</v>
      </c>
      <c r="D14" s="7">
        <v>1</v>
      </c>
      <c r="E14" s="7">
        <v>19.1</v>
      </c>
      <c r="F14" s="7" t="s">
        <v>44</v>
      </c>
      <c r="G14" s="17">
        <v>8</v>
      </c>
      <c r="H14" s="17">
        <v>7</v>
      </c>
      <c r="I14" s="17">
        <v>6</v>
      </c>
      <c r="J14" s="19">
        <f t="shared" si="0"/>
        <v>21</v>
      </c>
      <c r="K14" s="57">
        <v>8</v>
      </c>
      <c r="M14" s="3">
        <v>8</v>
      </c>
      <c r="N14" s="7" t="s">
        <v>23</v>
      </c>
      <c r="O14" s="7" t="s">
        <v>25</v>
      </c>
      <c r="P14" s="7">
        <v>1</v>
      </c>
      <c r="Q14" s="7">
        <v>7.1</v>
      </c>
      <c r="R14" s="7" t="s">
        <v>43</v>
      </c>
      <c r="S14" s="17">
        <v>13</v>
      </c>
      <c r="T14" s="17">
        <v>5</v>
      </c>
      <c r="U14" s="17">
        <v>12</v>
      </c>
      <c r="V14" s="19">
        <f t="shared" si="1"/>
        <v>30</v>
      </c>
      <c r="W14" s="57">
        <v>8</v>
      </c>
    </row>
    <row r="15" spans="1:23" ht="15" customHeight="1">
      <c r="A15" s="3">
        <v>9</v>
      </c>
      <c r="B15" s="7" t="s">
        <v>38</v>
      </c>
      <c r="C15" s="7" t="s">
        <v>35</v>
      </c>
      <c r="D15" s="7">
        <v>1</v>
      </c>
      <c r="E15" s="7">
        <v>3.2</v>
      </c>
      <c r="F15" s="7" t="s">
        <v>44</v>
      </c>
      <c r="G15" s="17">
        <v>15</v>
      </c>
      <c r="H15" s="17">
        <v>4</v>
      </c>
      <c r="I15" s="17">
        <v>4</v>
      </c>
      <c r="J15" s="19">
        <f t="shared" si="0"/>
        <v>23</v>
      </c>
      <c r="K15" s="57">
        <v>9</v>
      </c>
      <c r="M15" s="3">
        <v>9</v>
      </c>
      <c r="N15" s="7" t="s">
        <v>66</v>
      </c>
      <c r="O15" s="7" t="s">
        <v>67</v>
      </c>
      <c r="P15" s="7">
        <v>1</v>
      </c>
      <c r="Q15" s="7">
        <v>7.3</v>
      </c>
      <c r="R15" s="7" t="s">
        <v>43</v>
      </c>
      <c r="S15" s="17">
        <v>6</v>
      </c>
      <c r="T15" s="17">
        <v>19</v>
      </c>
      <c r="U15" s="17">
        <v>6</v>
      </c>
      <c r="V15" s="19">
        <f t="shared" si="1"/>
        <v>31</v>
      </c>
      <c r="W15" s="57">
        <v>9</v>
      </c>
    </row>
    <row r="16" spans="1:23" ht="15" customHeight="1">
      <c r="A16" s="3">
        <v>10</v>
      </c>
      <c r="B16" s="7" t="s">
        <v>136</v>
      </c>
      <c r="C16" s="7" t="s">
        <v>133</v>
      </c>
      <c r="D16" s="7">
        <v>1</v>
      </c>
      <c r="E16" s="7">
        <v>18.4</v>
      </c>
      <c r="F16" s="7" t="s">
        <v>44</v>
      </c>
      <c r="G16" s="17">
        <v>3</v>
      </c>
      <c r="H16" s="17">
        <v>12</v>
      </c>
      <c r="I16" s="17">
        <v>15</v>
      </c>
      <c r="J16" s="19">
        <f t="shared" si="0"/>
        <v>30</v>
      </c>
      <c r="K16" s="57">
        <v>10</v>
      </c>
      <c r="M16" s="3">
        <v>10</v>
      </c>
      <c r="N16" s="7" t="s">
        <v>132</v>
      </c>
      <c r="O16" s="7" t="s">
        <v>133</v>
      </c>
      <c r="P16" s="7">
        <v>1</v>
      </c>
      <c r="Q16" s="7">
        <v>18.1</v>
      </c>
      <c r="R16" s="7" t="s">
        <v>43</v>
      </c>
      <c r="S16" s="17">
        <v>5</v>
      </c>
      <c r="T16" s="17">
        <v>11</v>
      </c>
      <c r="U16" s="17">
        <v>15</v>
      </c>
      <c r="V16" s="19">
        <f t="shared" si="1"/>
        <v>31</v>
      </c>
      <c r="W16" s="57">
        <v>10</v>
      </c>
    </row>
    <row r="17" spans="1:23" ht="15" customHeight="1">
      <c r="A17" s="3">
        <v>11</v>
      </c>
      <c r="B17" s="7" t="s">
        <v>27</v>
      </c>
      <c r="C17" s="7" t="s">
        <v>28</v>
      </c>
      <c r="D17" s="7">
        <v>1</v>
      </c>
      <c r="E17" s="7">
        <v>5.3</v>
      </c>
      <c r="F17" s="7" t="s">
        <v>44</v>
      </c>
      <c r="G17" s="17">
        <v>10</v>
      </c>
      <c r="H17" s="17">
        <v>11</v>
      </c>
      <c r="I17" s="17">
        <v>10</v>
      </c>
      <c r="J17" s="19">
        <f t="shared" si="0"/>
        <v>31</v>
      </c>
      <c r="K17" s="57">
        <v>11</v>
      </c>
      <c r="M17" s="3">
        <v>11</v>
      </c>
      <c r="N17" s="7" t="s">
        <v>16</v>
      </c>
      <c r="O17" s="7" t="s">
        <v>22</v>
      </c>
      <c r="P17" s="7">
        <v>1</v>
      </c>
      <c r="Q17" s="7">
        <v>1.1</v>
      </c>
      <c r="R17" s="7" t="s">
        <v>43</v>
      </c>
      <c r="S17" s="17">
        <v>12</v>
      </c>
      <c r="T17" s="17">
        <v>6</v>
      </c>
      <c r="U17" s="17">
        <v>14</v>
      </c>
      <c r="V17" s="19">
        <f t="shared" si="1"/>
        <v>32</v>
      </c>
      <c r="W17" s="57">
        <v>11</v>
      </c>
    </row>
    <row r="18" spans="1:23" ht="15" customHeight="1">
      <c r="A18" s="3">
        <v>12</v>
      </c>
      <c r="B18" s="7" t="s">
        <v>37</v>
      </c>
      <c r="C18" s="7" t="s">
        <v>35</v>
      </c>
      <c r="D18" s="7">
        <v>1</v>
      </c>
      <c r="E18" s="7">
        <v>2.4</v>
      </c>
      <c r="F18" s="7" t="s">
        <v>44</v>
      </c>
      <c r="G18" s="17">
        <v>13</v>
      </c>
      <c r="H18" s="17">
        <v>13</v>
      </c>
      <c r="I18" s="17">
        <v>9</v>
      </c>
      <c r="J18" s="19">
        <f t="shared" si="0"/>
        <v>35</v>
      </c>
      <c r="K18" s="57">
        <v>12</v>
      </c>
      <c r="M18" s="3">
        <v>12</v>
      </c>
      <c r="N18" s="7" t="s">
        <v>89</v>
      </c>
      <c r="O18" s="7" t="s">
        <v>91</v>
      </c>
      <c r="P18" s="7">
        <v>1</v>
      </c>
      <c r="Q18" s="7">
        <v>14.4</v>
      </c>
      <c r="R18" s="7" t="s">
        <v>43</v>
      </c>
      <c r="S18" s="17">
        <v>9</v>
      </c>
      <c r="T18" s="17">
        <v>17</v>
      </c>
      <c r="U18" s="17">
        <v>7</v>
      </c>
      <c r="V18" s="19">
        <f t="shared" si="1"/>
        <v>33</v>
      </c>
      <c r="W18" s="57">
        <v>12</v>
      </c>
    </row>
    <row r="19" spans="1:23" ht="15" customHeight="1">
      <c r="A19" s="3">
        <v>13</v>
      </c>
      <c r="B19" s="7" t="s">
        <v>45</v>
      </c>
      <c r="C19" s="7" t="s">
        <v>46</v>
      </c>
      <c r="D19" s="7">
        <v>1</v>
      </c>
      <c r="E19" s="7">
        <v>5.4</v>
      </c>
      <c r="F19" s="7" t="s">
        <v>44</v>
      </c>
      <c r="G19" s="17">
        <v>14</v>
      </c>
      <c r="H19" s="17">
        <v>8</v>
      </c>
      <c r="I19" s="17">
        <v>14</v>
      </c>
      <c r="J19" s="19">
        <f t="shared" si="0"/>
        <v>36</v>
      </c>
      <c r="K19" s="57">
        <v>13</v>
      </c>
      <c r="M19" s="3">
        <v>13</v>
      </c>
      <c r="N19" s="7" t="s">
        <v>74</v>
      </c>
      <c r="O19" s="7" t="s">
        <v>72</v>
      </c>
      <c r="P19" s="7">
        <v>1</v>
      </c>
      <c r="Q19" s="7">
        <v>11.4</v>
      </c>
      <c r="R19" s="7" t="s">
        <v>43</v>
      </c>
      <c r="S19" s="17">
        <v>8</v>
      </c>
      <c r="T19" s="17">
        <v>16</v>
      </c>
      <c r="U19" s="17">
        <v>10</v>
      </c>
      <c r="V19" s="19">
        <f t="shared" si="1"/>
        <v>34</v>
      </c>
      <c r="W19" s="57">
        <v>13</v>
      </c>
    </row>
    <row r="20" spans="1:23" ht="15" customHeight="1">
      <c r="A20" s="3">
        <v>14</v>
      </c>
      <c r="B20" s="7" t="s">
        <v>137</v>
      </c>
      <c r="C20" s="7" t="s">
        <v>133</v>
      </c>
      <c r="D20" s="7">
        <v>1</v>
      </c>
      <c r="E20" s="7">
        <v>18.5</v>
      </c>
      <c r="F20" s="7" t="s">
        <v>44</v>
      </c>
      <c r="G20" s="17">
        <v>12</v>
      </c>
      <c r="H20" s="17">
        <v>14</v>
      </c>
      <c r="I20" s="17">
        <v>11</v>
      </c>
      <c r="J20" s="19">
        <f t="shared" si="0"/>
        <v>37</v>
      </c>
      <c r="K20" s="57">
        <v>14</v>
      </c>
      <c r="M20" s="3">
        <v>14</v>
      </c>
      <c r="N20" s="7" t="s">
        <v>24</v>
      </c>
      <c r="O20" s="7" t="s">
        <v>25</v>
      </c>
      <c r="P20" s="7">
        <v>1</v>
      </c>
      <c r="Q20" s="7">
        <v>7.2</v>
      </c>
      <c r="R20" s="7" t="s">
        <v>43</v>
      </c>
      <c r="S20" s="17">
        <v>14</v>
      </c>
      <c r="T20" s="17">
        <v>14</v>
      </c>
      <c r="U20" s="17">
        <v>9</v>
      </c>
      <c r="V20" s="19">
        <f t="shared" si="1"/>
        <v>37</v>
      </c>
      <c r="W20" s="57">
        <v>14</v>
      </c>
    </row>
    <row r="21" spans="1:23" ht="15" customHeight="1">
      <c r="A21" s="3">
        <v>15</v>
      </c>
      <c r="B21" s="7" t="s">
        <v>138</v>
      </c>
      <c r="C21" s="7" t="s">
        <v>133</v>
      </c>
      <c r="D21" s="7">
        <v>1</v>
      </c>
      <c r="E21" s="7">
        <v>18.6</v>
      </c>
      <c r="F21" s="7" t="s">
        <v>44</v>
      </c>
      <c r="G21" s="17">
        <v>11</v>
      </c>
      <c r="H21" s="17">
        <v>15</v>
      </c>
      <c r="I21" s="17">
        <v>13</v>
      </c>
      <c r="J21" s="19">
        <f t="shared" si="0"/>
        <v>39</v>
      </c>
      <c r="K21" s="57">
        <v>15</v>
      </c>
      <c r="M21" s="3">
        <v>15</v>
      </c>
      <c r="N21" s="7" t="s">
        <v>34</v>
      </c>
      <c r="O21" s="7" t="s">
        <v>35</v>
      </c>
      <c r="P21" s="7">
        <v>1</v>
      </c>
      <c r="Q21" s="7">
        <v>2.1</v>
      </c>
      <c r="R21" s="7" t="s">
        <v>43</v>
      </c>
      <c r="S21" s="17">
        <v>22</v>
      </c>
      <c r="T21" s="17">
        <v>9</v>
      </c>
      <c r="U21" s="17">
        <v>11</v>
      </c>
      <c r="V21" s="19">
        <f t="shared" si="1"/>
        <v>42</v>
      </c>
      <c r="W21" s="57">
        <v>15</v>
      </c>
    </row>
    <row r="22" spans="13:23" ht="15.75" customHeight="1">
      <c r="M22" s="3">
        <v>16</v>
      </c>
      <c r="N22" s="7" t="s">
        <v>54</v>
      </c>
      <c r="O22" s="7" t="s">
        <v>55</v>
      </c>
      <c r="P22" s="7">
        <v>1</v>
      </c>
      <c r="Q22" s="7">
        <v>3.6</v>
      </c>
      <c r="R22" s="7" t="s">
        <v>43</v>
      </c>
      <c r="S22" s="17">
        <v>21</v>
      </c>
      <c r="T22" s="17">
        <v>12</v>
      </c>
      <c r="U22" s="17">
        <v>13</v>
      </c>
      <c r="V22" s="19">
        <f t="shared" si="1"/>
        <v>46</v>
      </c>
      <c r="W22" s="57">
        <v>16</v>
      </c>
    </row>
    <row r="23" spans="13:23" ht="15.75" customHeight="1">
      <c r="M23" s="3">
        <v>17</v>
      </c>
      <c r="N23" s="7" t="s">
        <v>71</v>
      </c>
      <c r="O23" s="7" t="s">
        <v>72</v>
      </c>
      <c r="P23" s="7">
        <v>1</v>
      </c>
      <c r="Q23" s="7">
        <v>10.6</v>
      </c>
      <c r="R23" s="7" t="s">
        <v>43</v>
      </c>
      <c r="S23" s="17">
        <v>19</v>
      </c>
      <c r="T23" s="17">
        <v>7</v>
      </c>
      <c r="U23" s="17">
        <v>20</v>
      </c>
      <c r="V23" s="19">
        <f t="shared" si="1"/>
        <v>46</v>
      </c>
      <c r="W23" s="57">
        <v>17</v>
      </c>
    </row>
    <row r="24" spans="13:23" ht="15" customHeight="1">
      <c r="M24" s="3">
        <v>18</v>
      </c>
      <c r="N24" s="7" t="s">
        <v>64</v>
      </c>
      <c r="O24" s="7" t="s">
        <v>25</v>
      </c>
      <c r="P24" s="7">
        <v>1</v>
      </c>
      <c r="Q24" s="7">
        <v>6.5</v>
      </c>
      <c r="R24" s="7" t="s">
        <v>43</v>
      </c>
      <c r="S24" s="17">
        <v>4</v>
      </c>
      <c r="T24" s="17">
        <v>20</v>
      </c>
      <c r="U24" s="17">
        <v>23</v>
      </c>
      <c r="V24" s="19">
        <f t="shared" si="1"/>
        <v>47</v>
      </c>
      <c r="W24" s="57">
        <v>18</v>
      </c>
    </row>
    <row r="25" spans="13:23" ht="15" customHeight="1">
      <c r="M25" s="3">
        <v>19</v>
      </c>
      <c r="N25" s="7" t="s">
        <v>17</v>
      </c>
      <c r="O25" s="7" t="s">
        <v>22</v>
      </c>
      <c r="P25" s="7">
        <v>1</v>
      </c>
      <c r="Q25" s="7">
        <v>1.2</v>
      </c>
      <c r="R25" s="7" t="s">
        <v>43</v>
      </c>
      <c r="S25" s="17">
        <v>7</v>
      </c>
      <c r="T25" s="17">
        <v>21</v>
      </c>
      <c r="U25" s="17">
        <v>21</v>
      </c>
      <c r="V25" s="19">
        <f t="shared" si="1"/>
        <v>49</v>
      </c>
      <c r="W25" s="57">
        <v>19</v>
      </c>
    </row>
    <row r="26" spans="13:23" ht="15" customHeight="1">
      <c r="M26" s="3">
        <v>20</v>
      </c>
      <c r="N26" s="7" t="s">
        <v>36</v>
      </c>
      <c r="O26" s="7" t="s">
        <v>35</v>
      </c>
      <c r="P26" s="7">
        <v>1</v>
      </c>
      <c r="Q26" s="7">
        <v>2.3</v>
      </c>
      <c r="R26" s="7" t="s">
        <v>43</v>
      </c>
      <c r="S26" s="17">
        <v>15</v>
      </c>
      <c r="T26" s="17">
        <v>18</v>
      </c>
      <c r="U26" s="17">
        <v>19</v>
      </c>
      <c r="V26" s="19">
        <f t="shared" si="1"/>
        <v>52</v>
      </c>
      <c r="W26" s="57">
        <v>20</v>
      </c>
    </row>
    <row r="27" spans="13:23" ht="15" customHeight="1">
      <c r="M27" s="3">
        <v>21</v>
      </c>
      <c r="N27" s="7" t="s">
        <v>99</v>
      </c>
      <c r="O27" s="7" t="s">
        <v>107</v>
      </c>
      <c r="P27" s="7">
        <v>1</v>
      </c>
      <c r="Q27" s="7">
        <v>12.1</v>
      </c>
      <c r="R27" s="7" t="s">
        <v>43</v>
      </c>
      <c r="S27" s="17">
        <v>20</v>
      </c>
      <c r="T27" s="17">
        <v>15</v>
      </c>
      <c r="U27" s="17">
        <v>18</v>
      </c>
      <c r="V27" s="19">
        <f t="shared" si="1"/>
        <v>53</v>
      </c>
      <c r="W27" s="57">
        <v>21</v>
      </c>
    </row>
    <row r="28" spans="13:23" ht="15" customHeight="1">
      <c r="M28" s="3">
        <v>22</v>
      </c>
      <c r="N28" s="7" t="s">
        <v>120</v>
      </c>
      <c r="O28" s="7" t="s">
        <v>121</v>
      </c>
      <c r="P28" s="7">
        <v>1</v>
      </c>
      <c r="Q28" s="7">
        <v>17.4</v>
      </c>
      <c r="R28" s="7" t="s">
        <v>43</v>
      </c>
      <c r="S28" s="17">
        <v>18</v>
      </c>
      <c r="T28" s="17">
        <v>22</v>
      </c>
      <c r="U28" s="17">
        <v>22</v>
      </c>
      <c r="V28" s="19">
        <f t="shared" si="1"/>
        <v>62</v>
      </c>
      <c r="W28" s="57">
        <v>22</v>
      </c>
    </row>
    <row r="29" spans="13:23" ht="15" customHeight="1">
      <c r="M29" s="3">
        <v>23</v>
      </c>
      <c r="N29" s="7" t="s">
        <v>68</v>
      </c>
      <c r="O29" s="7" t="s">
        <v>67</v>
      </c>
      <c r="P29" s="7">
        <v>1</v>
      </c>
      <c r="Q29" s="7">
        <v>7.4</v>
      </c>
      <c r="R29" s="7" t="s">
        <v>43</v>
      </c>
      <c r="S29" s="18" t="s">
        <v>155</v>
      </c>
      <c r="T29" s="17">
        <v>23</v>
      </c>
      <c r="U29" s="17">
        <v>5</v>
      </c>
      <c r="V29" s="19">
        <f t="shared" si="1"/>
        <v>28</v>
      </c>
      <c r="W29" s="57">
        <v>23</v>
      </c>
    </row>
    <row r="30" ht="15" customHeight="1"/>
    <row r="31" ht="15" customHeight="1"/>
    <row r="32" ht="15" customHeight="1"/>
    <row r="33" spans="2:20" ht="15" customHeight="1">
      <c r="B33" s="33" t="s">
        <v>198</v>
      </c>
      <c r="C33" s="33"/>
      <c r="D33" s="33"/>
      <c r="E33" s="33"/>
      <c r="F33" s="33"/>
      <c r="G33" s="33"/>
      <c r="H33" s="33"/>
      <c r="N33" s="33" t="s">
        <v>198</v>
      </c>
      <c r="O33" s="33"/>
      <c r="P33" s="33"/>
      <c r="Q33" s="33"/>
      <c r="R33" s="33"/>
      <c r="S33" s="33"/>
      <c r="T33" s="33"/>
    </row>
    <row r="34" spans="2:14" ht="15" customHeight="1">
      <c r="B34" t="s">
        <v>174</v>
      </c>
      <c r="N34" t="s">
        <v>173</v>
      </c>
    </row>
    <row r="35" ht="15" customHeight="1"/>
    <row r="36" spans="1:23" ht="15" customHeight="1">
      <c r="A36" s="60" t="s">
        <v>33</v>
      </c>
      <c r="B36" s="60" t="s">
        <v>0</v>
      </c>
      <c r="C36" s="60" t="s">
        <v>1</v>
      </c>
      <c r="D36" s="60" t="s">
        <v>11</v>
      </c>
      <c r="E36" s="60" t="s">
        <v>32</v>
      </c>
      <c r="F36" s="58" t="s">
        <v>42</v>
      </c>
      <c r="G36" s="55" t="s">
        <v>199</v>
      </c>
      <c r="H36" s="56" t="s">
        <v>164</v>
      </c>
      <c r="I36" s="56" t="s">
        <v>157</v>
      </c>
      <c r="J36" s="59" t="s">
        <v>5</v>
      </c>
      <c r="K36" s="59"/>
      <c r="M36" s="60" t="s">
        <v>33</v>
      </c>
      <c r="N36" s="60" t="s">
        <v>0</v>
      </c>
      <c r="O36" s="60" t="s">
        <v>1</v>
      </c>
      <c r="P36" s="60" t="s">
        <v>11</v>
      </c>
      <c r="Q36" s="60" t="s">
        <v>32</v>
      </c>
      <c r="R36" s="58" t="s">
        <v>42</v>
      </c>
      <c r="S36" s="55" t="s">
        <v>199</v>
      </c>
      <c r="T36" s="56" t="s">
        <v>164</v>
      </c>
      <c r="U36" s="56" t="s">
        <v>157</v>
      </c>
      <c r="V36" s="59" t="s">
        <v>5</v>
      </c>
      <c r="W36" s="59"/>
    </row>
    <row r="37" spans="1:23" ht="15" customHeight="1">
      <c r="A37" s="61"/>
      <c r="B37" s="61"/>
      <c r="C37" s="61"/>
      <c r="D37" s="61"/>
      <c r="E37" s="61"/>
      <c r="F37" s="58"/>
      <c r="G37" s="2" t="s">
        <v>6</v>
      </c>
      <c r="H37" s="2" t="s">
        <v>6</v>
      </c>
      <c r="I37" s="4" t="s">
        <v>6</v>
      </c>
      <c r="J37" s="5" t="s">
        <v>15</v>
      </c>
      <c r="K37" s="5" t="s">
        <v>6</v>
      </c>
      <c r="M37" s="61"/>
      <c r="N37" s="61"/>
      <c r="O37" s="61"/>
      <c r="P37" s="61"/>
      <c r="Q37" s="61"/>
      <c r="R37" s="58"/>
      <c r="S37" s="2" t="s">
        <v>6</v>
      </c>
      <c r="T37" s="2" t="s">
        <v>6</v>
      </c>
      <c r="U37" s="4" t="s">
        <v>6</v>
      </c>
      <c r="V37" s="5" t="s">
        <v>15</v>
      </c>
      <c r="W37" s="5" t="s">
        <v>6</v>
      </c>
    </row>
    <row r="38" spans="1:23" ht="15" customHeight="1">
      <c r="A38" s="3">
        <v>1</v>
      </c>
      <c r="B38" s="8" t="s">
        <v>95</v>
      </c>
      <c r="C38" s="8" t="s">
        <v>98</v>
      </c>
      <c r="D38" s="8">
        <v>2</v>
      </c>
      <c r="E38" s="8">
        <v>16.1</v>
      </c>
      <c r="F38" s="8" t="s">
        <v>44</v>
      </c>
      <c r="G38" s="17">
        <v>4</v>
      </c>
      <c r="H38" s="17">
        <v>4</v>
      </c>
      <c r="I38" s="17">
        <v>1</v>
      </c>
      <c r="J38" s="19">
        <f aca="true" t="shared" si="2" ref="J38:J53">SUM(I38,H38,G38)</f>
        <v>9</v>
      </c>
      <c r="K38" s="57">
        <v>1</v>
      </c>
      <c r="M38" s="3">
        <v>1</v>
      </c>
      <c r="N38" s="8" t="s">
        <v>60</v>
      </c>
      <c r="O38" s="8" t="s">
        <v>63</v>
      </c>
      <c r="P38" s="8">
        <v>2</v>
      </c>
      <c r="Q38" s="8">
        <v>6.1</v>
      </c>
      <c r="R38" s="8" t="s">
        <v>43</v>
      </c>
      <c r="S38" s="17">
        <v>8</v>
      </c>
      <c r="T38" s="18">
        <v>4</v>
      </c>
      <c r="U38" s="17">
        <v>2</v>
      </c>
      <c r="V38" s="19">
        <f aca="true" t="shared" si="3" ref="V38:V72">SUM(U38,T38,S38)</f>
        <v>14</v>
      </c>
      <c r="W38" s="57">
        <v>1</v>
      </c>
    </row>
    <row r="39" spans="1:23" ht="15" customHeight="1">
      <c r="A39" s="3">
        <v>2</v>
      </c>
      <c r="B39" s="8" t="s">
        <v>127</v>
      </c>
      <c r="C39" s="8" t="s">
        <v>121</v>
      </c>
      <c r="D39" s="8">
        <v>2</v>
      </c>
      <c r="E39" s="8">
        <v>17.3</v>
      </c>
      <c r="F39" s="8" t="s">
        <v>44</v>
      </c>
      <c r="G39" s="17">
        <v>1</v>
      </c>
      <c r="H39" s="17">
        <v>1</v>
      </c>
      <c r="I39" s="17">
        <v>7</v>
      </c>
      <c r="J39" s="19">
        <f t="shared" si="2"/>
        <v>9</v>
      </c>
      <c r="K39" s="57">
        <v>2</v>
      </c>
      <c r="M39" s="3">
        <v>2</v>
      </c>
      <c r="N39" s="8" t="s">
        <v>97</v>
      </c>
      <c r="O39" s="8" t="s">
        <v>98</v>
      </c>
      <c r="P39" s="8">
        <v>2</v>
      </c>
      <c r="Q39" s="8">
        <v>15.6</v>
      </c>
      <c r="R39" s="8" t="s">
        <v>43</v>
      </c>
      <c r="S39" s="17">
        <v>3</v>
      </c>
      <c r="T39" s="18">
        <v>3</v>
      </c>
      <c r="U39" s="17">
        <v>8</v>
      </c>
      <c r="V39" s="19">
        <f t="shared" si="3"/>
        <v>14</v>
      </c>
      <c r="W39" s="57">
        <v>2</v>
      </c>
    </row>
    <row r="40" spans="1:23" ht="15" customHeight="1">
      <c r="A40" s="3">
        <v>3</v>
      </c>
      <c r="B40" s="8" t="s">
        <v>75</v>
      </c>
      <c r="C40" s="8" t="s">
        <v>72</v>
      </c>
      <c r="D40" s="8">
        <v>2</v>
      </c>
      <c r="E40" s="8">
        <v>10.5</v>
      </c>
      <c r="F40" s="8" t="s">
        <v>44</v>
      </c>
      <c r="G40" s="17">
        <v>7</v>
      </c>
      <c r="H40" s="17">
        <v>5</v>
      </c>
      <c r="I40" s="17">
        <v>3</v>
      </c>
      <c r="J40" s="19">
        <f t="shared" si="2"/>
        <v>15</v>
      </c>
      <c r="K40" s="57">
        <v>3</v>
      </c>
      <c r="M40" s="3">
        <v>3</v>
      </c>
      <c r="N40" s="8" t="s">
        <v>122</v>
      </c>
      <c r="O40" s="8" t="s">
        <v>121</v>
      </c>
      <c r="P40" s="8">
        <v>2</v>
      </c>
      <c r="Q40" s="8">
        <v>15.3</v>
      </c>
      <c r="R40" s="8" t="s">
        <v>43</v>
      </c>
      <c r="S40" s="17">
        <v>12</v>
      </c>
      <c r="T40" s="18">
        <v>1</v>
      </c>
      <c r="U40" s="17">
        <v>4</v>
      </c>
      <c r="V40" s="19">
        <f t="shared" si="3"/>
        <v>17</v>
      </c>
      <c r="W40" s="57">
        <v>3</v>
      </c>
    </row>
    <row r="41" spans="1:23" ht="15" customHeight="1">
      <c r="A41" s="3">
        <v>4</v>
      </c>
      <c r="B41" s="8" t="s">
        <v>103</v>
      </c>
      <c r="C41" s="8" t="s">
        <v>107</v>
      </c>
      <c r="D41" s="8">
        <v>2</v>
      </c>
      <c r="E41" s="8">
        <v>12.5</v>
      </c>
      <c r="F41" s="8" t="s">
        <v>44</v>
      </c>
      <c r="G41" s="17">
        <v>3</v>
      </c>
      <c r="H41" s="17">
        <v>7</v>
      </c>
      <c r="I41" s="17">
        <v>5</v>
      </c>
      <c r="J41" s="19">
        <f t="shared" si="2"/>
        <v>15</v>
      </c>
      <c r="K41" s="57">
        <v>4</v>
      </c>
      <c r="M41" s="3">
        <v>4</v>
      </c>
      <c r="N41" s="8" t="s">
        <v>156</v>
      </c>
      <c r="O41" s="8" t="s">
        <v>91</v>
      </c>
      <c r="P41" s="8">
        <v>2</v>
      </c>
      <c r="Q41" s="8">
        <v>16.3</v>
      </c>
      <c r="R41" s="8" t="s">
        <v>43</v>
      </c>
      <c r="S41" s="17">
        <v>1</v>
      </c>
      <c r="T41" s="18">
        <v>14</v>
      </c>
      <c r="U41" s="17">
        <v>5</v>
      </c>
      <c r="V41" s="19">
        <f t="shared" si="3"/>
        <v>20</v>
      </c>
      <c r="W41" s="57">
        <v>4</v>
      </c>
    </row>
    <row r="42" spans="1:23" ht="15" customHeight="1">
      <c r="A42" s="3">
        <v>5</v>
      </c>
      <c r="B42" s="8" t="s">
        <v>92</v>
      </c>
      <c r="C42" s="8" t="s">
        <v>91</v>
      </c>
      <c r="D42" s="8">
        <v>2</v>
      </c>
      <c r="E42" s="8">
        <v>16.5</v>
      </c>
      <c r="F42" s="8" t="s">
        <v>44</v>
      </c>
      <c r="G42" s="17">
        <v>9</v>
      </c>
      <c r="H42" s="17">
        <v>11</v>
      </c>
      <c r="I42" s="17">
        <v>2</v>
      </c>
      <c r="J42" s="19">
        <f t="shared" si="2"/>
        <v>22</v>
      </c>
      <c r="K42" s="57">
        <v>5</v>
      </c>
      <c r="M42" s="3">
        <v>5</v>
      </c>
      <c r="N42" s="8" t="s">
        <v>124</v>
      </c>
      <c r="O42" s="8" t="s">
        <v>121</v>
      </c>
      <c r="P42" s="8">
        <v>2</v>
      </c>
      <c r="Q42" s="8">
        <v>14.6</v>
      </c>
      <c r="R42" s="8" t="s">
        <v>43</v>
      </c>
      <c r="S42" s="17">
        <v>16</v>
      </c>
      <c r="T42" s="18">
        <v>6</v>
      </c>
      <c r="U42" s="17">
        <v>1</v>
      </c>
      <c r="V42" s="19">
        <f t="shared" si="3"/>
        <v>23</v>
      </c>
      <c r="W42" s="57">
        <v>5</v>
      </c>
    </row>
    <row r="43" spans="1:23" ht="15" customHeight="1">
      <c r="A43" s="3">
        <v>6</v>
      </c>
      <c r="B43" s="8" t="s">
        <v>106</v>
      </c>
      <c r="C43" s="8" t="s">
        <v>107</v>
      </c>
      <c r="D43" s="8">
        <v>2</v>
      </c>
      <c r="E43" s="8">
        <v>12.6</v>
      </c>
      <c r="F43" s="8" t="s">
        <v>44</v>
      </c>
      <c r="G43" s="17">
        <v>11</v>
      </c>
      <c r="H43" s="17">
        <v>9</v>
      </c>
      <c r="I43" s="17">
        <v>4</v>
      </c>
      <c r="J43" s="19">
        <f t="shared" si="2"/>
        <v>24</v>
      </c>
      <c r="K43" s="57">
        <v>6</v>
      </c>
      <c r="M43" s="3">
        <v>6</v>
      </c>
      <c r="N43" s="8" t="s">
        <v>76</v>
      </c>
      <c r="O43" s="8" t="s">
        <v>72</v>
      </c>
      <c r="P43" s="8">
        <v>2</v>
      </c>
      <c r="Q43" s="8">
        <v>11.3</v>
      </c>
      <c r="R43" s="8" t="s">
        <v>43</v>
      </c>
      <c r="S43" s="17">
        <v>6</v>
      </c>
      <c r="T43" s="18">
        <v>11</v>
      </c>
      <c r="U43" s="17">
        <v>11</v>
      </c>
      <c r="V43" s="19">
        <f t="shared" si="3"/>
        <v>28</v>
      </c>
      <c r="W43" s="57">
        <v>6</v>
      </c>
    </row>
    <row r="44" spans="1:23" ht="15" customHeight="1">
      <c r="A44" s="3">
        <v>7</v>
      </c>
      <c r="B44" s="8" t="s">
        <v>100</v>
      </c>
      <c r="C44" s="8" t="s">
        <v>107</v>
      </c>
      <c r="D44" s="8">
        <v>2</v>
      </c>
      <c r="E44" s="8">
        <v>12.3</v>
      </c>
      <c r="F44" s="8" t="s">
        <v>44</v>
      </c>
      <c r="G44" s="17">
        <v>8</v>
      </c>
      <c r="H44" s="17">
        <v>8</v>
      </c>
      <c r="I44" s="17">
        <v>8</v>
      </c>
      <c r="J44" s="19">
        <f t="shared" si="2"/>
        <v>24</v>
      </c>
      <c r="K44" s="57">
        <v>7</v>
      </c>
      <c r="M44" s="3">
        <v>7</v>
      </c>
      <c r="N44" s="8" t="s">
        <v>81</v>
      </c>
      <c r="O44" s="8" t="s">
        <v>86</v>
      </c>
      <c r="P44" s="8">
        <v>2</v>
      </c>
      <c r="Q44" s="8">
        <v>10.4</v>
      </c>
      <c r="R44" s="8" t="s">
        <v>43</v>
      </c>
      <c r="S44" s="17">
        <v>11</v>
      </c>
      <c r="T44" s="18">
        <v>5</v>
      </c>
      <c r="U44" s="17">
        <v>13</v>
      </c>
      <c r="V44" s="19">
        <f t="shared" si="3"/>
        <v>29</v>
      </c>
      <c r="W44" s="57">
        <v>7</v>
      </c>
    </row>
    <row r="45" spans="1:23" ht="15" customHeight="1">
      <c r="A45" s="3">
        <v>8</v>
      </c>
      <c r="B45" s="8" t="s">
        <v>77</v>
      </c>
      <c r="C45" s="8" t="s">
        <v>86</v>
      </c>
      <c r="D45" s="8">
        <v>2</v>
      </c>
      <c r="E45" s="8">
        <v>9.6</v>
      </c>
      <c r="F45" s="8" t="s">
        <v>44</v>
      </c>
      <c r="G45" s="17">
        <v>15</v>
      </c>
      <c r="H45" s="17">
        <v>2</v>
      </c>
      <c r="I45" s="17">
        <v>11</v>
      </c>
      <c r="J45" s="19">
        <f t="shared" si="2"/>
        <v>28</v>
      </c>
      <c r="K45" s="57">
        <v>8</v>
      </c>
      <c r="M45" s="3">
        <v>8</v>
      </c>
      <c r="N45" s="8" t="s">
        <v>78</v>
      </c>
      <c r="O45" s="8" t="s">
        <v>86</v>
      </c>
      <c r="P45" s="8">
        <v>2</v>
      </c>
      <c r="Q45" s="8">
        <v>10.1</v>
      </c>
      <c r="R45" s="8" t="s">
        <v>43</v>
      </c>
      <c r="S45" s="17">
        <v>20</v>
      </c>
      <c r="T45" s="18">
        <v>13</v>
      </c>
      <c r="U45" s="17">
        <v>6</v>
      </c>
      <c r="V45" s="19">
        <f t="shared" si="3"/>
        <v>39</v>
      </c>
      <c r="W45" s="57">
        <v>8</v>
      </c>
    </row>
    <row r="46" spans="1:23" ht="15" customHeight="1">
      <c r="A46" s="3">
        <v>9</v>
      </c>
      <c r="B46" s="8" t="s">
        <v>126</v>
      </c>
      <c r="C46" s="8" t="s">
        <v>121</v>
      </c>
      <c r="D46" s="8">
        <v>2</v>
      </c>
      <c r="E46" s="8">
        <v>17.2</v>
      </c>
      <c r="F46" s="8" t="s">
        <v>44</v>
      </c>
      <c r="G46" s="17">
        <v>6</v>
      </c>
      <c r="H46" s="17">
        <v>14</v>
      </c>
      <c r="I46" s="17">
        <v>9</v>
      </c>
      <c r="J46" s="19">
        <f t="shared" si="2"/>
        <v>29</v>
      </c>
      <c r="K46" s="57">
        <v>9</v>
      </c>
      <c r="M46" s="3">
        <v>9</v>
      </c>
      <c r="N46" s="8" t="s">
        <v>105</v>
      </c>
      <c r="O46" s="8" t="s">
        <v>107</v>
      </c>
      <c r="P46" s="8">
        <v>2</v>
      </c>
      <c r="Q46" s="8">
        <v>13.6</v>
      </c>
      <c r="R46" s="8" t="s">
        <v>43</v>
      </c>
      <c r="S46" s="17">
        <v>13</v>
      </c>
      <c r="T46" s="18">
        <v>18</v>
      </c>
      <c r="U46" s="17">
        <v>9</v>
      </c>
      <c r="V46" s="19">
        <f t="shared" si="3"/>
        <v>40</v>
      </c>
      <c r="W46" s="57">
        <v>9</v>
      </c>
    </row>
    <row r="47" spans="1:23" ht="15" customHeight="1">
      <c r="A47" s="3">
        <v>10</v>
      </c>
      <c r="B47" s="8" t="s">
        <v>113</v>
      </c>
      <c r="C47" s="8" t="s">
        <v>110</v>
      </c>
      <c r="D47" s="8">
        <v>2</v>
      </c>
      <c r="E47" s="8">
        <v>8.4</v>
      </c>
      <c r="F47" s="8" t="s">
        <v>44</v>
      </c>
      <c r="G47" s="17">
        <v>12</v>
      </c>
      <c r="H47" s="17">
        <v>3</v>
      </c>
      <c r="I47" s="17">
        <v>14</v>
      </c>
      <c r="J47" s="19">
        <f t="shared" si="2"/>
        <v>29</v>
      </c>
      <c r="K47" s="57">
        <v>10</v>
      </c>
      <c r="M47" s="3">
        <v>10</v>
      </c>
      <c r="N47" s="8" t="s">
        <v>80</v>
      </c>
      <c r="O47" s="8" t="s">
        <v>86</v>
      </c>
      <c r="P47" s="8">
        <v>2</v>
      </c>
      <c r="Q47" s="8">
        <v>10.3</v>
      </c>
      <c r="R47" s="8" t="s">
        <v>43</v>
      </c>
      <c r="S47" s="17">
        <v>18</v>
      </c>
      <c r="T47" s="18">
        <v>23</v>
      </c>
      <c r="U47" s="17">
        <v>3</v>
      </c>
      <c r="V47" s="19">
        <f t="shared" si="3"/>
        <v>44</v>
      </c>
      <c r="W47" s="57">
        <v>10</v>
      </c>
    </row>
    <row r="48" spans="1:23" ht="15" customHeight="1">
      <c r="A48" s="3">
        <v>11</v>
      </c>
      <c r="B48" s="8" t="s">
        <v>29</v>
      </c>
      <c r="C48" s="8" t="s">
        <v>28</v>
      </c>
      <c r="D48" s="8">
        <v>2</v>
      </c>
      <c r="E48" s="8">
        <v>4.1</v>
      </c>
      <c r="F48" s="8" t="s">
        <v>44</v>
      </c>
      <c r="G48" s="17">
        <v>2</v>
      </c>
      <c r="H48" s="17">
        <v>15</v>
      </c>
      <c r="I48" s="17">
        <v>13</v>
      </c>
      <c r="J48" s="19">
        <f t="shared" si="2"/>
        <v>30</v>
      </c>
      <c r="K48" s="57">
        <v>11</v>
      </c>
      <c r="M48" s="3">
        <v>11</v>
      </c>
      <c r="N48" s="8" t="s">
        <v>123</v>
      </c>
      <c r="O48" s="8" t="s">
        <v>121</v>
      </c>
      <c r="P48" s="8">
        <v>2</v>
      </c>
      <c r="Q48" s="8">
        <v>15.2</v>
      </c>
      <c r="R48" s="8" t="s">
        <v>43</v>
      </c>
      <c r="S48" s="17">
        <v>22</v>
      </c>
      <c r="T48" s="18">
        <v>16</v>
      </c>
      <c r="U48" s="17">
        <v>10</v>
      </c>
      <c r="V48" s="19">
        <f t="shared" si="3"/>
        <v>48</v>
      </c>
      <c r="W48" s="57">
        <v>11</v>
      </c>
    </row>
    <row r="49" spans="1:23" ht="15" customHeight="1">
      <c r="A49" s="3">
        <v>12</v>
      </c>
      <c r="B49" s="8" t="s">
        <v>94</v>
      </c>
      <c r="C49" s="8" t="s">
        <v>98</v>
      </c>
      <c r="D49" s="8">
        <v>2</v>
      </c>
      <c r="E49" s="8">
        <v>16.2</v>
      </c>
      <c r="F49" s="8" t="s">
        <v>44</v>
      </c>
      <c r="G49" s="17">
        <v>14</v>
      </c>
      <c r="H49" s="17">
        <v>6</v>
      </c>
      <c r="I49" s="17">
        <v>12</v>
      </c>
      <c r="J49" s="19">
        <f t="shared" si="2"/>
        <v>32</v>
      </c>
      <c r="K49" s="57">
        <v>12</v>
      </c>
      <c r="M49" s="3">
        <v>12</v>
      </c>
      <c r="N49" s="8" t="s">
        <v>96</v>
      </c>
      <c r="O49" s="8" t="s">
        <v>98</v>
      </c>
      <c r="P49" s="8">
        <v>2</v>
      </c>
      <c r="Q49" s="8">
        <v>15.5</v>
      </c>
      <c r="R49" s="8" t="s">
        <v>43</v>
      </c>
      <c r="S49" s="17">
        <v>26</v>
      </c>
      <c r="T49" s="18">
        <v>9</v>
      </c>
      <c r="U49" s="17">
        <v>14</v>
      </c>
      <c r="V49" s="19">
        <f t="shared" si="3"/>
        <v>49</v>
      </c>
      <c r="W49" s="57">
        <v>12</v>
      </c>
    </row>
    <row r="50" spans="1:23" ht="15" customHeight="1">
      <c r="A50" s="3">
        <v>13</v>
      </c>
      <c r="B50" s="8" t="s">
        <v>31</v>
      </c>
      <c r="C50" s="8" t="s">
        <v>28</v>
      </c>
      <c r="D50" s="8">
        <v>2</v>
      </c>
      <c r="E50" s="8">
        <v>5.1</v>
      </c>
      <c r="F50" s="8" t="s">
        <v>44</v>
      </c>
      <c r="G50" s="17">
        <v>5</v>
      </c>
      <c r="H50" s="17">
        <v>13</v>
      </c>
      <c r="I50" s="17">
        <v>15</v>
      </c>
      <c r="J50" s="19">
        <f t="shared" si="2"/>
        <v>33</v>
      </c>
      <c r="K50" s="57">
        <v>13</v>
      </c>
      <c r="M50" s="3">
        <v>13</v>
      </c>
      <c r="N50" s="8" t="s">
        <v>79</v>
      </c>
      <c r="O50" s="8" t="s">
        <v>86</v>
      </c>
      <c r="P50" s="8">
        <v>2</v>
      </c>
      <c r="Q50" s="8">
        <v>10.2</v>
      </c>
      <c r="R50" s="8" t="s">
        <v>43</v>
      </c>
      <c r="S50" s="17">
        <v>31</v>
      </c>
      <c r="T50" s="18">
        <v>12</v>
      </c>
      <c r="U50" s="17">
        <v>7</v>
      </c>
      <c r="V50" s="19">
        <f t="shared" si="3"/>
        <v>50</v>
      </c>
      <c r="W50" s="57">
        <v>13</v>
      </c>
    </row>
    <row r="51" spans="1:23" ht="15" customHeight="1">
      <c r="A51" s="3">
        <v>14</v>
      </c>
      <c r="B51" s="8" t="s">
        <v>41</v>
      </c>
      <c r="C51" s="8" t="s">
        <v>35</v>
      </c>
      <c r="D51" s="8">
        <v>2</v>
      </c>
      <c r="E51" s="8">
        <v>3.1</v>
      </c>
      <c r="F51" s="8" t="s">
        <v>44</v>
      </c>
      <c r="G51" s="17">
        <v>13</v>
      </c>
      <c r="H51" s="17">
        <v>12</v>
      </c>
      <c r="I51" s="17">
        <v>10</v>
      </c>
      <c r="J51" s="19">
        <f t="shared" si="2"/>
        <v>35</v>
      </c>
      <c r="K51" s="57">
        <v>14</v>
      </c>
      <c r="M51" s="3">
        <v>14</v>
      </c>
      <c r="N51" s="8" t="s">
        <v>102</v>
      </c>
      <c r="O51" s="8" t="s">
        <v>107</v>
      </c>
      <c r="P51" s="8">
        <v>2</v>
      </c>
      <c r="Q51" s="8">
        <v>13.3</v>
      </c>
      <c r="R51" s="8" t="s">
        <v>43</v>
      </c>
      <c r="S51" s="17">
        <v>4</v>
      </c>
      <c r="T51" s="18">
        <v>28</v>
      </c>
      <c r="U51" s="17">
        <v>18</v>
      </c>
      <c r="V51" s="19">
        <f t="shared" si="3"/>
        <v>50</v>
      </c>
      <c r="W51" s="57">
        <v>14</v>
      </c>
    </row>
    <row r="52" spans="1:23" ht="15" customHeight="1">
      <c r="A52" s="3">
        <v>15</v>
      </c>
      <c r="B52" s="8" t="s">
        <v>40</v>
      </c>
      <c r="C52" s="8" t="s">
        <v>35</v>
      </c>
      <c r="D52" s="8">
        <v>2</v>
      </c>
      <c r="E52" s="8">
        <v>2.6</v>
      </c>
      <c r="F52" s="8" t="s">
        <v>44</v>
      </c>
      <c r="G52" s="17">
        <v>10</v>
      </c>
      <c r="H52" s="17">
        <v>16</v>
      </c>
      <c r="I52" s="17">
        <v>16</v>
      </c>
      <c r="J52" s="19">
        <f t="shared" si="2"/>
        <v>42</v>
      </c>
      <c r="K52" s="57">
        <v>15</v>
      </c>
      <c r="M52" s="3">
        <v>15</v>
      </c>
      <c r="N52" s="8" t="s">
        <v>128</v>
      </c>
      <c r="O52" s="8" t="s">
        <v>121</v>
      </c>
      <c r="P52" s="8">
        <v>2</v>
      </c>
      <c r="Q52" s="8">
        <v>17.5</v>
      </c>
      <c r="R52" s="8" t="s">
        <v>43</v>
      </c>
      <c r="S52" s="17">
        <v>10</v>
      </c>
      <c r="T52" s="18">
        <v>20</v>
      </c>
      <c r="U52" s="17">
        <v>21</v>
      </c>
      <c r="V52" s="19">
        <f t="shared" si="3"/>
        <v>51</v>
      </c>
      <c r="W52" s="57">
        <v>15</v>
      </c>
    </row>
    <row r="53" spans="1:23" ht="15" customHeight="1">
      <c r="A53" s="3">
        <v>16</v>
      </c>
      <c r="B53" s="8" t="s">
        <v>114</v>
      </c>
      <c r="C53" s="8" t="s">
        <v>110</v>
      </c>
      <c r="D53" s="8">
        <v>2</v>
      </c>
      <c r="E53" s="8">
        <v>8.5</v>
      </c>
      <c r="F53" s="8" t="s">
        <v>44</v>
      </c>
      <c r="G53" s="18" t="s">
        <v>155</v>
      </c>
      <c r="H53" s="17">
        <v>10</v>
      </c>
      <c r="I53" s="17">
        <v>6</v>
      </c>
      <c r="J53" s="19">
        <f t="shared" si="2"/>
        <v>16</v>
      </c>
      <c r="K53" s="57">
        <v>16</v>
      </c>
      <c r="M53" s="3">
        <v>16</v>
      </c>
      <c r="N53" s="8" t="s">
        <v>30</v>
      </c>
      <c r="O53" s="8" t="s">
        <v>28</v>
      </c>
      <c r="P53" s="8">
        <v>2</v>
      </c>
      <c r="Q53" s="8">
        <v>4.6</v>
      </c>
      <c r="R53" s="8" t="s">
        <v>43</v>
      </c>
      <c r="S53" s="17">
        <v>7</v>
      </c>
      <c r="T53" s="18">
        <v>31</v>
      </c>
      <c r="U53" s="17">
        <v>15</v>
      </c>
      <c r="V53" s="19">
        <f t="shared" si="3"/>
        <v>53</v>
      </c>
      <c r="W53" s="57">
        <v>16</v>
      </c>
    </row>
    <row r="54" spans="1:23" ht="15" customHeight="1">
      <c r="A54" s="41"/>
      <c r="B54" s="42"/>
      <c r="C54" s="42"/>
      <c r="D54" s="42"/>
      <c r="E54" s="42"/>
      <c r="F54" s="42"/>
      <c r="G54" s="42"/>
      <c r="H54" s="42"/>
      <c r="I54" s="41"/>
      <c r="J54" s="42"/>
      <c r="K54" s="42"/>
      <c r="M54" s="3">
        <v>17</v>
      </c>
      <c r="N54" s="8" t="s">
        <v>119</v>
      </c>
      <c r="O54" s="8" t="s">
        <v>110</v>
      </c>
      <c r="P54" s="8">
        <v>2</v>
      </c>
      <c r="Q54" s="8">
        <v>9.5</v>
      </c>
      <c r="R54" s="8" t="s">
        <v>43</v>
      </c>
      <c r="S54" s="17">
        <v>30</v>
      </c>
      <c r="T54" s="18">
        <v>10</v>
      </c>
      <c r="U54" s="17">
        <v>16</v>
      </c>
      <c r="V54" s="19">
        <f t="shared" si="3"/>
        <v>56</v>
      </c>
      <c r="W54" s="57">
        <v>17</v>
      </c>
    </row>
    <row r="55" spans="1:23" ht="15" customHeight="1">
      <c r="A55" s="41"/>
      <c r="B55" s="42"/>
      <c r="C55" s="42"/>
      <c r="D55" s="42"/>
      <c r="E55" s="42"/>
      <c r="F55" s="42"/>
      <c r="G55" s="42"/>
      <c r="H55" s="42"/>
      <c r="I55" s="41"/>
      <c r="J55" s="42"/>
      <c r="K55" s="42"/>
      <c r="M55" s="3">
        <v>18</v>
      </c>
      <c r="N55" s="8" t="s">
        <v>62</v>
      </c>
      <c r="O55" s="8" t="s">
        <v>63</v>
      </c>
      <c r="P55" s="8">
        <v>2</v>
      </c>
      <c r="Q55" s="8">
        <v>6.4</v>
      </c>
      <c r="R55" s="8" t="s">
        <v>43</v>
      </c>
      <c r="S55" s="17">
        <v>9</v>
      </c>
      <c r="T55" s="18">
        <v>17</v>
      </c>
      <c r="U55" s="17">
        <v>31</v>
      </c>
      <c r="V55" s="19">
        <f t="shared" si="3"/>
        <v>57</v>
      </c>
      <c r="W55" s="57">
        <v>18</v>
      </c>
    </row>
    <row r="56" spans="1:23" ht="15" customHeight="1">
      <c r="A56" s="41"/>
      <c r="B56" s="42"/>
      <c r="C56" s="42"/>
      <c r="D56" s="42"/>
      <c r="E56" s="42"/>
      <c r="F56" s="42"/>
      <c r="G56" s="42"/>
      <c r="H56" s="42"/>
      <c r="I56" s="41"/>
      <c r="J56" s="42"/>
      <c r="K56" s="42"/>
      <c r="M56" s="3">
        <v>19</v>
      </c>
      <c r="N56" s="8" t="s">
        <v>93</v>
      </c>
      <c r="O56" s="8" t="s">
        <v>91</v>
      </c>
      <c r="P56" s="8">
        <v>2</v>
      </c>
      <c r="Q56" s="8">
        <v>16.4</v>
      </c>
      <c r="R56" s="8" t="s">
        <v>43</v>
      </c>
      <c r="S56" s="17">
        <v>17</v>
      </c>
      <c r="T56" s="18">
        <v>21</v>
      </c>
      <c r="U56" s="17">
        <v>20</v>
      </c>
      <c r="V56" s="19">
        <f t="shared" si="3"/>
        <v>58</v>
      </c>
      <c r="W56" s="57">
        <v>19</v>
      </c>
    </row>
    <row r="57" spans="1:23" ht="15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M57" s="3">
        <v>20</v>
      </c>
      <c r="N57" s="8" t="s">
        <v>116</v>
      </c>
      <c r="O57" s="8" t="s">
        <v>110</v>
      </c>
      <c r="P57" s="8">
        <v>2</v>
      </c>
      <c r="Q57" s="8">
        <v>9.2</v>
      </c>
      <c r="R57" s="8" t="s">
        <v>43</v>
      </c>
      <c r="S57" s="17">
        <v>29</v>
      </c>
      <c r="T57" s="18">
        <v>7</v>
      </c>
      <c r="U57" s="17">
        <v>23</v>
      </c>
      <c r="V57" s="19">
        <f t="shared" si="3"/>
        <v>59</v>
      </c>
      <c r="W57" s="57">
        <v>20</v>
      </c>
    </row>
    <row r="58" spans="13:23" ht="15" customHeight="1">
      <c r="M58" s="3">
        <v>21</v>
      </c>
      <c r="N58" s="8" t="s">
        <v>39</v>
      </c>
      <c r="O58" s="23" t="s">
        <v>35</v>
      </c>
      <c r="P58" s="23">
        <v>2</v>
      </c>
      <c r="Q58" s="23">
        <v>2.2</v>
      </c>
      <c r="R58" s="23" t="s">
        <v>43</v>
      </c>
      <c r="S58" s="24">
        <v>14</v>
      </c>
      <c r="T58" s="28">
        <v>26</v>
      </c>
      <c r="U58" s="17">
        <v>22</v>
      </c>
      <c r="V58" s="19">
        <f t="shared" si="3"/>
        <v>62</v>
      </c>
      <c r="W58" s="57">
        <v>21</v>
      </c>
    </row>
    <row r="59" spans="13:23" ht="15" customHeight="1">
      <c r="M59" s="3">
        <v>22</v>
      </c>
      <c r="N59" s="8" t="s">
        <v>59</v>
      </c>
      <c r="O59" s="8" t="s">
        <v>63</v>
      </c>
      <c r="P59" s="8">
        <v>2</v>
      </c>
      <c r="Q59" s="8">
        <v>5.6</v>
      </c>
      <c r="R59" s="8" t="s">
        <v>43</v>
      </c>
      <c r="S59" s="17">
        <v>23</v>
      </c>
      <c r="T59" s="18">
        <v>29</v>
      </c>
      <c r="U59" s="17">
        <v>12</v>
      </c>
      <c r="V59" s="19">
        <f t="shared" si="3"/>
        <v>64</v>
      </c>
      <c r="W59" s="57">
        <v>22</v>
      </c>
    </row>
    <row r="60" spans="13:23" ht="12.75" customHeight="1">
      <c r="M60" s="3">
        <v>23</v>
      </c>
      <c r="N60" s="8" t="s">
        <v>56</v>
      </c>
      <c r="O60" s="8" t="s">
        <v>55</v>
      </c>
      <c r="P60" s="8">
        <v>2</v>
      </c>
      <c r="Q60" s="8">
        <v>3.3</v>
      </c>
      <c r="R60" s="8" t="s">
        <v>43</v>
      </c>
      <c r="S60" s="17">
        <v>5</v>
      </c>
      <c r="T60" s="18">
        <v>31</v>
      </c>
      <c r="U60" s="17">
        <v>29</v>
      </c>
      <c r="V60" s="19">
        <f t="shared" si="3"/>
        <v>65</v>
      </c>
      <c r="W60" s="57">
        <v>23</v>
      </c>
    </row>
    <row r="61" spans="13:23" ht="15" customHeight="1">
      <c r="M61" s="3">
        <v>24</v>
      </c>
      <c r="N61" s="8" t="s">
        <v>140</v>
      </c>
      <c r="O61" s="8" t="s">
        <v>35</v>
      </c>
      <c r="P61" s="8">
        <v>2</v>
      </c>
      <c r="Q61" s="8">
        <v>2.5</v>
      </c>
      <c r="R61" s="8" t="s">
        <v>43</v>
      </c>
      <c r="S61" s="17">
        <v>15</v>
      </c>
      <c r="T61" s="18">
        <v>27</v>
      </c>
      <c r="U61" s="17">
        <v>25</v>
      </c>
      <c r="V61" s="19">
        <f t="shared" si="3"/>
        <v>67</v>
      </c>
      <c r="W61" s="57">
        <v>24</v>
      </c>
    </row>
    <row r="62" spans="13:23" ht="15" customHeight="1">
      <c r="M62" s="3">
        <v>25</v>
      </c>
      <c r="N62" s="8" t="s">
        <v>82</v>
      </c>
      <c r="O62" s="8" t="s">
        <v>83</v>
      </c>
      <c r="P62" s="8">
        <v>2</v>
      </c>
      <c r="Q62" s="8">
        <v>13.4</v>
      </c>
      <c r="R62" s="8" t="s">
        <v>43</v>
      </c>
      <c r="S62" s="17">
        <v>25</v>
      </c>
      <c r="T62" s="18">
        <v>19</v>
      </c>
      <c r="U62" s="17">
        <v>24</v>
      </c>
      <c r="V62" s="19">
        <f t="shared" si="3"/>
        <v>68</v>
      </c>
      <c r="W62" s="57">
        <v>25</v>
      </c>
    </row>
    <row r="63" spans="13:23" ht="15" customHeight="1">
      <c r="M63" s="3">
        <v>26</v>
      </c>
      <c r="N63" s="8" t="s">
        <v>58</v>
      </c>
      <c r="O63" s="8" t="s">
        <v>55</v>
      </c>
      <c r="P63" s="8">
        <v>2</v>
      </c>
      <c r="Q63" s="8">
        <v>3.5</v>
      </c>
      <c r="R63" s="8" t="s">
        <v>43</v>
      </c>
      <c r="S63" s="17">
        <v>2</v>
      </c>
      <c r="T63" s="18">
        <v>34</v>
      </c>
      <c r="U63" s="17">
        <v>34</v>
      </c>
      <c r="V63" s="19">
        <f t="shared" si="3"/>
        <v>70</v>
      </c>
      <c r="W63" s="57">
        <v>26</v>
      </c>
    </row>
    <row r="64" spans="13:23" ht="15" customHeight="1">
      <c r="M64" s="3">
        <v>27</v>
      </c>
      <c r="N64" s="8" t="s">
        <v>101</v>
      </c>
      <c r="O64" s="8" t="s">
        <v>107</v>
      </c>
      <c r="P64" s="8">
        <v>2</v>
      </c>
      <c r="Q64" s="8">
        <v>13.1</v>
      </c>
      <c r="R64" s="8" t="s">
        <v>43</v>
      </c>
      <c r="S64" s="17">
        <v>21</v>
      </c>
      <c r="T64" s="18">
        <v>24</v>
      </c>
      <c r="U64" s="17">
        <v>27</v>
      </c>
      <c r="V64" s="19">
        <f t="shared" si="3"/>
        <v>72</v>
      </c>
      <c r="W64" s="57">
        <v>27</v>
      </c>
    </row>
    <row r="65" spans="13:23" ht="15" customHeight="1">
      <c r="M65" s="3">
        <v>28</v>
      </c>
      <c r="N65" s="8" t="s">
        <v>115</v>
      </c>
      <c r="O65" s="8" t="s">
        <v>110</v>
      </c>
      <c r="P65" s="8">
        <v>2</v>
      </c>
      <c r="Q65" s="8">
        <v>8.6</v>
      </c>
      <c r="R65" s="8" t="s">
        <v>43</v>
      </c>
      <c r="S65" s="17">
        <v>28</v>
      </c>
      <c r="T65" s="18">
        <v>22</v>
      </c>
      <c r="U65" s="17">
        <v>28</v>
      </c>
      <c r="V65" s="19">
        <f t="shared" si="3"/>
        <v>78</v>
      </c>
      <c r="W65" s="57">
        <v>28</v>
      </c>
    </row>
    <row r="66" spans="13:23" ht="15" customHeight="1">
      <c r="M66" s="3">
        <v>29</v>
      </c>
      <c r="N66" s="8" t="s">
        <v>104</v>
      </c>
      <c r="O66" s="8" t="s">
        <v>107</v>
      </c>
      <c r="P66" s="8">
        <v>2</v>
      </c>
      <c r="Q66" s="8">
        <v>13.2</v>
      </c>
      <c r="R66" s="8" t="s">
        <v>43</v>
      </c>
      <c r="S66" s="17">
        <v>24</v>
      </c>
      <c r="T66" s="18">
        <v>25</v>
      </c>
      <c r="U66" s="17">
        <v>33</v>
      </c>
      <c r="V66" s="19">
        <f t="shared" si="3"/>
        <v>82</v>
      </c>
      <c r="W66" s="57">
        <v>29</v>
      </c>
    </row>
    <row r="67" spans="13:23" ht="15" customHeight="1">
      <c r="M67" s="3">
        <v>30</v>
      </c>
      <c r="N67" s="8" t="s">
        <v>57</v>
      </c>
      <c r="O67" s="8" t="s">
        <v>55</v>
      </c>
      <c r="P67" s="8">
        <v>2</v>
      </c>
      <c r="Q67" s="8">
        <v>3.4</v>
      </c>
      <c r="R67" s="8" t="s">
        <v>43</v>
      </c>
      <c r="S67" s="17">
        <v>19</v>
      </c>
      <c r="T67" s="18">
        <v>33</v>
      </c>
      <c r="U67" s="17">
        <v>32</v>
      </c>
      <c r="V67" s="19">
        <f t="shared" si="3"/>
        <v>84</v>
      </c>
      <c r="W67" s="57">
        <v>30</v>
      </c>
    </row>
    <row r="68" spans="13:23" ht="15" customHeight="1">
      <c r="M68" s="3">
        <v>31</v>
      </c>
      <c r="N68" s="8" t="s">
        <v>125</v>
      </c>
      <c r="O68" s="8" t="s">
        <v>121</v>
      </c>
      <c r="P68" s="8">
        <v>2</v>
      </c>
      <c r="Q68" s="8">
        <v>17.1</v>
      </c>
      <c r="R68" s="8" t="s">
        <v>43</v>
      </c>
      <c r="S68" s="17">
        <v>27</v>
      </c>
      <c r="T68" s="18">
        <v>30</v>
      </c>
      <c r="U68" s="17">
        <v>30</v>
      </c>
      <c r="V68" s="19">
        <f t="shared" si="3"/>
        <v>87</v>
      </c>
      <c r="W68" s="57">
        <v>31</v>
      </c>
    </row>
    <row r="69" spans="13:23" ht="15" customHeight="1">
      <c r="M69" s="3">
        <v>32</v>
      </c>
      <c r="N69" s="8" t="s">
        <v>61</v>
      </c>
      <c r="O69" s="8" t="s">
        <v>63</v>
      </c>
      <c r="P69" s="8">
        <v>2</v>
      </c>
      <c r="Q69" s="8">
        <v>6.3</v>
      </c>
      <c r="R69" s="8" t="s">
        <v>43</v>
      </c>
      <c r="S69" s="18" t="s">
        <v>155</v>
      </c>
      <c r="T69" s="18">
        <v>2</v>
      </c>
      <c r="U69" s="17">
        <v>17</v>
      </c>
      <c r="V69" s="19">
        <f t="shared" si="3"/>
        <v>19</v>
      </c>
      <c r="W69" s="57">
        <v>32</v>
      </c>
    </row>
    <row r="70" spans="13:23" ht="15" customHeight="1">
      <c r="M70" s="3">
        <v>33</v>
      </c>
      <c r="N70" s="8" t="s">
        <v>118</v>
      </c>
      <c r="O70" s="8" t="s">
        <v>110</v>
      </c>
      <c r="P70" s="8">
        <v>2</v>
      </c>
      <c r="Q70" s="8">
        <v>9.4</v>
      </c>
      <c r="R70" s="8" t="s">
        <v>43</v>
      </c>
      <c r="S70" s="18" t="s">
        <v>155</v>
      </c>
      <c r="T70" s="18">
        <v>7</v>
      </c>
      <c r="U70" s="17">
        <v>26</v>
      </c>
      <c r="V70" s="19">
        <f t="shared" si="3"/>
        <v>33</v>
      </c>
      <c r="W70" s="57">
        <v>33</v>
      </c>
    </row>
    <row r="71" spans="13:23" ht="15" customHeight="1">
      <c r="M71" s="3">
        <v>34</v>
      </c>
      <c r="N71" s="8" t="s">
        <v>117</v>
      </c>
      <c r="O71" s="8" t="s">
        <v>110</v>
      </c>
      <c r="P71" s="8">
        <v>2</v>
      </c>
      <c r="Q71" s="8">
        <v>9.3</v>
      </c>
      <c r="R71" s="8" t="s">
        <v>43</v>
      </c>
      <c r="S71" s="18" t="s">
        <v>155</v>
      </c>
      <c r="T71" s="18">
        <v>15</v>
      </c>
      <c r="U71" s="17">
        <v>19</v>
      </c>
      <c r="V71" s="19">
        <f t="shared" si="3"/>
        <v>34</v>
      </c>
      <c r="W71" s="57">
        <v>34</v>
      </c>
    </row>
    <row r="72" spans="13:23" ht="15" customHeight="1">
      <c r="M72" s="3">
        <v>35</v>
      </c>
      <c r="N72" s="8" t="s">
        <v>50</v>
      </c>
      <c r="O72" s="8" t="s">
        <v>48</v>
      </c>
      <c r="P72" s="8">
        <v>2</v>
      </c>
      <c r="Q72" s="8">
        <v>4.5</v>
      </c>
      <c r="R72" s="8" t="s">
        <v>43</v>
      </c>
      <c r="S72" s="18" t="s">
        <v>155</v>
      </c>
      <c r="T72" s="18" t="s">
        <v>49</v>
      </c>
      <c r="U72" s="17">
        <v>35</v>
      </c>
      <c r="V72" s="19">
        <f t="shared" si="3"/>
        <v>35</v>
      </c>
      <c r="W72" s="57">
        <v>35</v>
      </c>
    </row>
    <row r="73" ht="15" customHeight="1"/>
    <row r="74" ht="15" customHeight="1"/>
    <row r="75" ht="15" customHeight="1"/>
    <row r="76" ht="15" customHeight="1"/>
    <row r="77" spans="2:20" ht="15" customHeight="1">
      <c r="B77" s="33" t="s">
        <v>198</v>
      </c>
      <c r="C77" s="33"/>
      <c r="D77" s="33"/>
      <c r="E77" s="33"/>
      <c r="F77" s="33"/>
      <c r="G77" s="33"/>
      <c r="H77" s="33"/>
      <c r="N77" s="33" t="s">
        <v>198</v>
      </c>
      <c r="O77" s="33"/>
      <c r="P77" s="33"/>
      <c r="Q77" s="33"/>
      <c r="R77" s="33"/>
      <c r="S77" s="33"/>
      <c r="T77" s="33"/>
    </row>
    <row r="78" spans="2:14" ht="15" customHeight="1">
      <c r="B78" t="s">
        <v>175</v>
      </c>
      <c r="N78" t="s">
        <v>176</v>
      </c>
    </row>
    <row r="79" ht="15" customHeight="1"/>
    <row r="80" spans="1:23" ht="15" customHeight="1">
      <c r="A80" s="60" t="s">
        <v>33</v>
      </c>
      <c r="B80" s="60" t="s">
        <v>0</v>
      </c>
      <c r="C80" s="60" t="s">
        <v>1</v>
      </c>
      <c r="D80" s="60" t="s">
        <v>11</v>
      </c>
      <c r="E80" s="60" t="s">
        <v>32</v>
      </c>
      <c r="F80" s="58" t="s">
        <v>42</v>
      </c>
      <c r="G80" s="55" t="s">
        <v>199</v>
      </c>
      <c r="H80" s="56" t="s">
        <v>164</v>
      </c>
      <c r="I80" s="56" t="s">
        <v>157</v>
      </c>
      <c r="J80" s="59" t="s">
        <v>5</v>
      </c>
      <c r="K80" s="59"/>
      <c r="M80" s="60" t="s">
        <v>33</v>
      </c>
      <c r="N80" s="60" t="s">
        <v>0</v>
      </c>
      <c r="O80" s="60" t="s">
        <v>1</v>
      </c>
      <c r="P80" s="60" t="s">
        <v>11</v>
      </c>
      <c r="Q80" s="60" t="s">
        <v>32</v>
      </c>
      <c r="R80" s="58" t="s">
        <v>42</v>
      </c>
      <c r="S80" s="55" t="s">
        <v>199</v>
      </c>
      <c r="T80" s="56" t="s">
        <v>164</v>
      </c>
      <c r="U80" s="56" t="s">
        <v>157</v>
      </c>
      <c r="V80" s="59" t="s">
        <v>5</v>
      </c>
      <c r="W80" s="59"/>
    </row>
    <row r="81" spans="1:23" ht="15" customHeight="1">
      <c r="A81" s="61"/>
      <c r="B81" s="61"/>
      <c r="C81" s="61"/>
      <c r="D81" s="61"/>
      <c r="E81" s="61"/>
      <c r="F81" s="58"/>
      <c r="G81" s="2" t="s">
        <v>6</v>
      </c>
      <c r="H81" s="2" t="s">
        <v>6</v>
      </c>
      <c r="I81" s="4" t="s">
        <v>6</v>
      </c>
      <c r="J81" s="5" t="s">
        <v>15</v>
      </c>
      <c r="K81" s="5" t="s">
        <v>6</v>
      </c>
      <c r="M81" s="61"/>
      <c r="N81" s="61"/>
      <c r="O81" s="61"/>
      <c r="P81" s="61"/>
      <c r="Q81" s="61"/>
      <c r="R81" s="58"/>
      <c r="S81" s="2" t="s">
        <v>6</v>
      </c>
      <c r="T81" s="2" t="s">
        <v>6</v>
      </c>
      <c r="U81" s="4" t="s">
        <v>6</v>
      </c>
      <c r="V81" s="5" t="s">
        <v>15</v>
      </c>
      <c r="W81" s="5" t="s">
        <v>6</v>
      </c>
    </row>
    <row r="82" spans="1:23" ht="18" customHeight="1">
      <c r="A82" s="3">
        <v>1</v>
      </c>
      <c r="B82" s="1" t="s">
        <v>51</v>
      </c>
      <c r="C82" s="1" t="s">
        <v>48</v>
      </c>
      <c r="D82" s="1">
        <v>3</v>
      </c>
      <c r="E82" s="1">
        <v>4.2</v>
      </c>
      <c r="F82" s="1" t="s">
        <v>44</v>
      </c>
      <c r="G82" s="17">
        <v>1</v>
      </c>
      <c r="H82" s="17">
        <v>4</v>
      </c>
      <c r="I82" s="30">
        <v>1</v>
      </c>
      <c r="J82" s="19">
        <f>SUM(I82,H82,G82)</f>
        <v>6</v>
      </c>
      <c r="K82" s="57">
        <v>1</v>
      </c>
      <c r="M82" s="3">
        <v>1</v>
      </c>
      <c r="N82" s="1" t="s">
        <v>129</v>
      </c>
      <c r="O82" s="1" t="s">
        <v>121</v>
      </c>
      <c r="P82" s="1">
        <v>3</v>
      </c>
      <c r="Q82" s="1">
        <v>15.4</v>
      </c>
      <c r="R82" s="1" t="s">
        <v>43</v>
      </c>
      <c r="S82" s="17">
        <v>3</v>
      </c>
      <c r="T82" s="17">
        <v>1</v>
      </c>
      <c r="U82" s="17">
        <v>1</v>
      </c>
      <c r="V82" s="19">
        <f aca="true" t="shared" si="4" ref="V82:V90">SUM(U82,T82,S82)</f>
        <v>5</v>
      </c>
      <c r="W82" s="57">
        <v>1</v>
      </c>
    </row>
    <row r="83" spans="1:23" ht="15">
      <c r="A83" s="3">
        <v>2</v>
      </c>
      <c r="B83" s="1" t="s">
        <v>85</v>
      </c>
      <c r="C83" s="1" t="s">
        <v>83</v>
      </c>
      <c r="D83" s="1">
        <v>3</v>
      </c>
      <c r="E83" s="1">
        <v>14.1</v>
      </c>
      <c r="F83" s="1" t="s">
        <v>44</v>
      </c>
      <c r="G83" s="17">
        <v>2</v>
      </c>
      <c r="H83" s="17">
        <v>2</v>
      </c>
      <c r="I83" s="30">
        <v>3</v>
      </c>
      <c r="J83" s="19">
        <f>SUM(I83,H83,G83)</f>
        <v>7</v>
      </c>
      <c r="K83" s="57">
        <v>2</v>
      </c>
      <c r="M83" s="3">
        <v>2</v>
      </c>
      <c r="N83" s="1" t="s">
        <v>87</v>
      </c>
      <c r="O83" s="1" t="s">
        <v>83</v>
      </c>
      <c r="P83" s="1">
        <v>3</v>
      </c>
      <c r="Q83" s="1">
        <v>14.2</v>
      </c>
      <c r="R83" s="1" t="s">
        <v>43</v>
      </c>
      <c r="S83" s="17">
        <v>1</v>
      </c>
      <c r="T83" s="17">
        <v>3</v>
      </c>
      <c r="U83" s="17">
        <v>3</v>
      </c>
      <c r="V83" s="19">
        <f t="shared" si="4"/>
        <v>7</v>
      </c>
      <c r="W83" s="57">
        <v>2</v>
      </c>
    </row>
    <row r="84" spans="1:23" ht="15">
      <c r="A84" s="3">
        <v>3</v>
      </c>
      <c r="B84" s="1" t="s">
        <v>52</v>
      </c>
      <c r="C84" s="1" t="s">
        <v>48</v>
      </c>
      <c r="D84" s="1">
        <v>3</v>
      </c>
      <c r="E84" s="1">
        <v>4.3</v>
      </c>
      <c r="F84" s="1" t="s">
        <v>44</v>
      </c>
      <c r="G84" s="17">
        <v>3</v>
      </c>
      <c r="H84" s="17">
        <v>3</v>
      </c>
      <c r="I84" s="30">
        <v>4</v>
      </c>
      <c r="J84" s="19">
        <f>SUM(I84,H84,G84)</f>
        <v>10</v>
      </c>
      <c r="K84" s="57">
        <v>3</v>
      </c>
      <c r="M84" s="3">
        <v>3</v>
      </c>
      <c r="N84" s="1" t="s">
        <v>84</v>
      </c>
      <c r="O84" s="1" t="s">
        <v>83</v>
      </c>
      <c r="P84" s="1">
        <v>3</v>
      </c>
      <c r="Q84" s="1">
        <v>13.5</v>
      </c>
      <c r="R84" s="1" t="s">
        <v>43</v>
      </c>
      <c r="S84" s="17">
        <v>2</v>
      </c>
      <c r="T84" s="17">
        <v>4</v>
      </c>
      <c r="U84" s="17">
        <v>2</v>
      </c>
      <c r="V84" s="19">
        <f t="shared" si="4"/>
        <v>8</v>
      </c>
      <c r="W84" s="57">
        <v>3</v>
      </c>
    </row>
    <row r="85" spans="1:23" ht="15">
      <c r="A85" s="3">
        <v>4</v>
      </c>
      <c r="B85" s="1" t="s">
        <v>109</v>
      </c>
      <c r="C85" s="1" t="s">
        <v>110</v>
      </c>
      <c r="D85" s="1">
        <v>3</v>
      </c>
      <c r="E85" s="1">
        <v>8.3</v>
      </c>
      <c r="F85" s="1" t="s">
        <v>44</v>
      </c>
      <c r="G85" s="18" t="s">
        <v>155</v>
      </c>
      <c r="H85" s="17">
        <v>1</v>
      </c>
      <c r="I85" s="30">
        <v>2</v>
      </c>
      <c r="J85" s="19">
        <f>SUM(I85,H85,G85)</f>
        <v>3</v>
      </c>
      <c r="K85" s="57">
        <v>4</v>
      </c>
      <c r="M85" s="3">
        <v>4</v>
      </c>
      <c r="N85" s="1" t="s">
        <v>130</v>
      </c>
      <c r="O85" s="1" t="s">
        <v>121</v>
      </c>
      <c r="P85" s="1">
        <v>3</v>
      </c>
      <c r="Q85" s="1">
        <v>15.1</v>
      </c>
      <c r="R85" s="1" t="s">
        <v>43</v>
      </c>
      <c r="S85" s="17">
        <v>6</v>
      </c>
      <c r="T85" s="17">
        <v>6</v>
      </c>
      <c r="U85" s="17">
        <v>4</v>
      </c>
      <c r="V85" s="19">
        <f t="shared" si="4"/>
        <v>16</v>
      </c>
      <c r="W85" s="57">
        <v>4</v>
      </c>
    </row>
    <row r="86" spans="1:23" ht="15">
      <c r="A86" s="41"/>
      <c r="B86" s="42"/>
      <c r="C86" s="42"/>
      <c r="D86" s="42"/>
      <c r="E86" s="42"/>
      <c r="F86" s="42"/>
      <c r="G86" s="42"/>
      <c r="H86" s="41"/>
      <c r="I86" s="41"/>
      <c r="J86" s="42"/>
      <c r="K86" s="42"/>
      <c r="M86" s="3">
        <v>5</v>
      </c>
      <c r="N86" s="1" t="s">
        <v>131</v>
      </c>
      <c r="O86" s="1" t="s">
        <v>121</v>
      </c>
      <c r="P86" s="1">
        <v>3</v>
      </c>
      <c r="Q86" s="1">
        <v>16.6</v>
      </c>
      <c r="R86" s="1" t="s">
        <v>43</v>
      </c>
      <c r="S86" s="17">
        <v>5</v>
      </c>
      <c r="T86" s="17">
        <v>5</v>
      </c>
      <c r="U86" s="17">
        <v>6</v>
      </c>
      <c r="V86" s="19">
        <f t="shared" si="4"/>
        <v>16</v>
      </c>
      <c r="W86" s="57">
        <v>5</v>
      </c>
    </row>
    <row r="87" spans="1:23" ht="15">
      <c r="A87" s="41"/>
      <c r="B87" s="42"/>
      <c r="C87" s="42"/>
      <c r="D87" s="42"/>
      <c r="E87" s="42"/>
      <c r="F87" s="42"/>
      <c r="G87" s="42"/>
      <c r="H87" s="41"/>
      <c r="I87" s="41"/>
      <c r="J87" s="42"/>
      <c r="K87" s="42"/>
      <c r="M87" s="3">
        <v>6</v>
      </c>
      <c r="N87" s="1" t="s">
        <v>53</v>
      </c>
      <c r="O87" s="1" t="s">
        <v>48</v>
      </c>
      <c r="P87" s="1">
        <v>3</v>
      </c>
      <c r="Q87" s="1">
        <v>4.4</v>
      </c>
      <c r="R87" s="1" t="s">
        <v>43</v>
      </c>
      <c r="S87" s="17">
        <v>4</v>
      </c>
      <c r="T87" s="17">
        <v>8</v>
      </c>
      <c r="U87" s="17">
        <v>8</v>
      </c>
      <c r="V87" s="19">
        <f t="shared" si="4"/>
        <v>20</v>
      </c>
      <c r="W87" s="57">
        <v>6</v>
      </c>
    </row>
    <row r="88" spans="1:23" ht="15">
      <c r="A88" s="41"/>
      <c r="B88" s="42"/>
      <c r="C88" s="42"/>
      <c r="D88" s="42"/>
      <c r="E88" s="42"/>
      <c r="F88" s="42"/>
      <c r="G88" s="41"/>
      <c r="H88" s="41"/>
      <c r="I88" s="41"/>
      <c r="J88" s="42"/>
      <c r="K88" s="42"/>
      <c r="M88" s="3">
        <v>7</v>
      </c>
      <c r="N88" s="1" t="s">
        <v>112</v>
      </c>
      <c r="O88" s="1" t="s">
        <v>110</v>
      </c>
      <c r="P88" s="1">
        <v>3</v>
      </c>
      <c r="Q88" s="1">
        <v>11.6</v>
      </c>
      <c r="R88" s="1" t="s">
        <v>43</v>
      </c>
      <c r="S88" s="18" t="s">
        <v>155</v>
      </c>
      <c r="T88" s="17">
        <v>2</v>
      </c>
      <c r="U88" s="17">
        <v>5</v>
      </c>
      <c r="V88" s="19">
        <f t="shared" si="4"/>
        <v>7</v>
      </c>
      <c r="W88" s="57">
        <v>7</v>
      </c>
    </row>
    <row r="89" spans="1:23" ht="15">
      <c r="A89" s="41"/>
      <c r="B89" s="42"/>
      <c r="C89" s="42"/>
      <c r="D89" s="42"/>
      <c r="E89" s="42"/>
      <c r="F89" s="42"/>
      <c r="G89" s="41"/>
      <c r="H89" s="41"/>
      <c r="I89" s="41"/>
      <c r="J89" s="42"/>
      <c r="K89" s="42"/>
      <c r="M89" s="3">
        <v>8</v>
      </c>
      <c r="N89" s="1" t="s">
        <v>76</v>
      </c>
      <c r="O89" s="1" t="s">
        <v>110</v>
      </c>
      <c r="P89" s="1">
        <v>3</v>
      </c>
      <c r="Q89" s="1">
        <v>11.5</v>
      </c>
      <c r="R89" s="1" t="s">
        <v>43</v>
      </c>
      <c r="S89" s="17">
        <v>7</v>
      </c>
      <c r="T89" s="17" t="s">
        <v>155</v>
      </c>
      <c r="U89" s="17">
        <v>7</v>
      </c>
      <c r="V89" s="19">
        <f t="shared" si="4"/>
        <v>14</v>
      </c>
      <c r="W89" s="57">
        <v>8</v>
      </c>
    </row>
    <row r="90" spans="1:23" ht="15">
      <c r="A90" s="41"/>
      <c r="B90" s="42"/>
      <c r="C90" s="42"/>
      <c r="D90" s="42"/>
      <c r="E90" s="42"/>
      <c r="F90" s="42"/>
      <c r="G90" s="41"/>
      <c r="H90" s="41"/>
      <c r="I90" s="41"/>
      <c r="J90" s="42"/>
      <c r="K90" s="42"/>
      <c r="M90" s="3">
        <v>9</v>
      </c>
      <c r="N90" s="1" t="s">
        <v>111</v>
      </c>
      <c r="O90" s="1" t="s">
        <v>110</v>
      </c>
      <c r="P90" s="1">
        <v>3</v>
      </c>
      <c r="Q90" s="1">
        <v>9.1</v>
      </c>
      <c r="R90" s="1" t="s">
        <v>43</v>
      </c>
      <c r="S90" s="18" t="s">
        <v>155</v>
      </c>
      <c r="T90" s="17">
        <v>7</v>
      </c>
      <c r="U90" s="17">
        <v>9</v>
      </c>
      <c r="V90" s="19">
        <f t="shared" si="4"/>
        <v>16</v>
      </c>
      <c r="W90" s="57">
        <v>9</v>
      </c>
    </row>
    <row r="91" spans="1:13" ht="1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M91" s="50"/>
    </row>
    <row r="92" ht="15">
      <c r="M92" s="50"/>
    </row>
    <row r="93" ht="15">
      <c r="M93" s="50"/>
    </row>
    <row r="94" spans="13:23" ht="15">
      <c r="M94" s="41"/>
      <c r="N94" s="42"/>
      <c r="O94" s="42"/>
      <c r="P94" s="42"/>
      <c r="Q94" s="42"/>
      <c r="R94" s="42"/>
      <c r="S94" s="42"/>
      <c r="T94" s="41"/>
      <c r="U94" s="42"/>
      <c r="V94" s="42"/>
      <c r="W94" s="42"/>
    </row>
    <row r="95" spans="13:23" ht="15">
      <c r="M95" s="41"/>
      <c r="N95" s="42"/>
      <c r="O95" s="42"/>
      <c r="P95" s="42"/>
      <c r="Q95" s="42"/>
      <c r="R95" s="42"/>
      <c r="S95" s="42"/>
      <c r="T95" s="41"/>
      <c r="U95" s="42"/>
      <c r="V95" s="42"/>
      <c r="W95" s="42"/>
    </row>
    <row r="96" spans="13:23" ht="15"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</row>
    <row r="111" spans="1:12" ht="1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</row>
    <row r="112" spans="1:12" ht="1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</row>
    <row r="113" spans="1:12" ht="1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</row>
    <row r="114" spans="1:12" ht="1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</row>
    <row r="115" spans="1:12" ht="15">
      <c r="A115" s="42"/>
      <c r="B115" s="42"/>
      <c r="C115" s="42"/>
      <c r="D115" s="42"/>
      <c r="E115" s="42"/>
      <c r="F115" s="42"/>
      <c r="G115" s="41"/>
      <c r="H115" s="42"/>
      <c r="I115" s="42"/>
      <c r="J115" s="42"/>
      <c r="K115" s="42"/>
      <c r="L115" s="42"/>
    </row>
    <row r="116" spans="1:12" ht="15">
      <c r="A116" s="42"/>
      <c r="B116" s="42"/>
      <c r="C116" s="42"/>
      <c r="D116" s="42"/>
      <c r="E116" s="42"/>
      <c r="F116" s="42"/>
      <c r="G116" s="41"/>
      <c r="H116" s="42"/>
      <c r="I116" s="42"/>
      <c r="J116" s="42"/>
      <c r="K116" s="42"/>
      <c r="L116" s="42"/>
    </row>
    <row r="117" spans="1:12" ht="15">
      <c r="A117" s="42"/>
      <c r="B117" s="42"/>
      <c r="C117" s="42"/>
      <c r="D117" s="42"/>
      <c r="E117" s="42"/>
      <c r="F117" s="42"/>
      <c r="G117" s="41"/>
      <c r="H117" s="42"/>
      <c r="I117" s="42"/>
      <c r="J117" s="42"/>
      <c r="K117" s="42"/>
      <c r="L117" s="42"/>
    </row>
    <row r="118" spans="1:12" ht="1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</row>
    <row r="119" spans="1:12" ht="1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</row>
    <row r="120" spans="1:12" ht="1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</row>
    <row r="121" spans="1:12" ht="1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</row>
    <row r="122" spans="1:12" ht="1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</row>
    <row r="123" spans="1:12" ht="1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</row>
    <row r="124" spans="1:12" ht="1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</row>
    <row r="125" spans="1:12" ht="1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</row>
    <row r="126" spans="1:12" ht="1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</row>
    <row r="127" spans="1:12" ht="1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</row>
    <row r="128" spans="1:12" ht="1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</row>
    <row r="129" spans="1:12" ht="1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</row>
    <row r="130" spans="1:12" ht="1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</row>
    <row r="131" spans="1:12" ht="1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</row>
    <row r="132" spans="1:12" ht="15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</row>
  </sheetData>
  <sheetProtection password="CC6F" sheet="1" formatCells="0" formatColumns="0" formatRows="0" insertColumns="0" insertRows="0" insertHyperlinks="0" deleteColumns="0" deleteRows="0" sort="0" autoFilter="0" pivotTables="0"/>
  <mergeCells count="42">
    <mergeCell ref="R80:R81"/>
    <mergeCell ref="V80:W80"/>
    <mergeCell ref="J80:K80"/>
    <mergeCell ref="M80:M81"/>
    <mergeCell ref="N80:N81"/>
    <mergeCell ref="O80:O81"/>
    <mergeCell ref="P80:P81"/>
    <mergeCell ref="Q80:Q81"/>
    <mergeCell ref="F80:F81"/>
    <mergeCell ref="P36:P37"/>
    <mergeCell ref="Q36:Q37"/>
    <mergeCell ref="R36:R37"/>
    <mergeCell ref="M36:M37"/>
    <mergeCell ref="A80:A81"/>
    <mergeCell ref="B80:B81"/>
    <mergeCell ref="C80:C81"/>
    <mergeCell ref="D80:D81"/>
    <mergeCell ref="E80:E81"/>
    <mergeCell ref="O36:O37"/>
    <mergeCell ref="M5:M6"/>
    <mergeCell ref="N5:N6"/>
    <mergeCell ref="O5:O6"/>
    <mergeCell ref="P5:P6"/>
    <mergeCell ref="Q5:Q6"/>
    <mergeCell ref="V36:W36"/>
    <mergeCell ref="V5:W5"/>
    <mergeCell ref="A36:A37"/>
    <mergeCell ref="B36:B37"/>
    <mergeCell ref="C36:C37"/>
    <mergeCell ref="D36:D37"/>
    <mergeCell ref="E36:E37"/>
    <mergeCell ref="F36:F37"/>
    <mergeCell ref="J36:K36"/>
    <mergeCell ref="N36:N37"/>
    <mergeCell ref="R5:R6"/>
    <mergeCell ref="F5:F6"/>
    <mergeCell ref="J5:K5"/>
    <mergeCell ref="A5:A6"/>
    <mergeCell ref="B5:B6"/>
    <mergeCell ref="C5:C6"/>
    <mergeCell ref="D5:D6"/>
    <mergeCell ref="E5:E6"/>
  </mergeCells>
  <printOptions/>
  <pageMargins left="0.25" right="0.25" top="0.75" bottom="0.75" header="0.3" footer="0.3"/>
  <pageSetup fitToHeight="1" fitToWidth="1" horizontalDpi="600" verticalDpi="600" orientation="portrait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2:X131"/>
  <sheetViews>
    <sheetView zoomScale="86" zoomScaleNormal="86" zoomScalePageLayoutView="0" workbookViewId="0" topLeftCell="A1">
      <selection activeCell="M2" sqref="M2"/>
    </sheetView>
  </sheetViews>
  <sheetFormatPr defaultColWidth="9.140625" defaultRowHeight="15"/>
  <cols>
    <col min="2" max="2" width="26.8515625" style="0" customWidth="1"/>
    <col min="3" max="3" width="18.8515625" style="0" customWidth="1"/>
    <col min="4" max="4" width="9.140625" style="0" customWidth="1"/>
    <col min="5" max="5" width="7.57421875" style="0" customWidth="1"/>
    <col min="6" max="6" width="5.8515625" style="0" customWidth="1"/>
    <col min="7" max="7" width="10.140625" style="0" customWidth="1"/>
    <col min="8" max="9" width="11.140625" style="0" customWidth="1"/>
    <col min="10" max="10" width="10.8515625" style="0" customWidth="1"/>
    <col min="11" max="11" width="13.7109375" style="0" customWidth="1"/>
    <col min="15" max="15" width="24.421875" style="0" customWidth="1"/>
    <col min="16" max="16" width="16.57421875" style="0" customWidth="1"/>
    <col min="22" max="22" width="11.421875" style="0" customWidth="1"/>
    <col min="24" max="24" width="14.8515625" style="0" customWidth="1"/>
  </cols>
  <sheetData>
    <row r="1" ht="61.5" customHeight="1"/>
    <row r="2" spans="2:15" ht="15.75">
      <c r="B2" s="33" t="s">
        <v>165</v>
      </c>
      <c r="C2" s="33"/>
      <c r="D2" s="33"/>
      <c r="E2" s="33"/>
      <c r="F2" s="33"/>
      <c r="G2" s="33"/>
      <c r="H2" s="33"/>
      <c r="I2" s="33"/>
      <c r="J2" s="33"/>
      <c r="K2" s="33"/>
      <c r="O2" s="33" t="s">
        <v>165</v>
      </c>
    </row>
    <row r="3" spans="2:15" ht="15">
      <c r="B3" t="s">
        <v>166</v>
      </c>
      <c r="O3" t="s">
        <v>167</v>
      </c>
    </row>
    <row r="4" ht="15.75" thickBot="1"/>
    <row r="5" spans="1:24" ht="15" customHeight="1">
      <c r="A5" s="58" t="s">
        <v>33</v>
      </c>
      <c r="B5" s="58" t="s">
        <v>0</v>
      </c>
      <c r="C5" s="58" t="s">
        <v>1</v>
      </c>
      <c r="D5" s="58" t="s">
        <v>11</v>
      </c>
      <c r="E5" s="58" t="s">
        <v>32</v>
      </c>
      <c r="F5" s="58" t="s">
        <v>42</v>
      </c>
      <c r="G5" s="67" t="s">
        <v>2</v>
      </c>
      <c r="H5" s="67"/>
      <c r="I5" s="67"/>
      <c r="J5" s="67"/>
      <c r="K5" s="67"/>
      <c r="N5" s="60" t="s">
        <v>33</v>
      </c>
      <c r="O5" s="68" t="s">
        <v>0</v>
      </c>
      <c r="P5" s="68" t="s">
        <v>1</v>
      </c>
      <c r="Q5" s="68" t="s">
        <v>11</v>
      </c>
      <c r="R5" s="68" t="s">
        <v>32</v>
      </c>
      <c r="S5" s="62" t="s">
        <v>42</v>
      </c>
      <c r="T5" s="64" t="s">
        <v>2</v>
      </c>
      <c r="U5" s="65"/>
      <c r="V5" s="65"/>
      <c r="W5" s="65"/>
      <c r="X5" s="66"/>
    </row>
    <row r="6" spans="1:24" ht="28.5" customHeight="1">
      <c r="A6" s="58"/>
      <c r="B6" s="58"/>
      <c r="C6" s="58"/>
      <c r="D6" s="58"/>
      <c r="E6" s="58"/>
      <c r="F6" s="58"/>
      <c r="G6" s="2" t="s">
        <v>3</v>
      </c>
      <c r="H6" s="2" t="s">
        <v>4</v>
      </c>
      <c r="I6" s="2" t="s">
        <v>5</v>
      </c>
      <c r="J6" s="2" t="s">
        <v>6</v>
      </c>
      <c r="K6" s="2" t="s">
        <v>7</v>
      </c>
      <c r="N6" s="61"/>
      <c r="O6" s="69"/>
      <c r="P6" s="69"/>
      <c r="Q6" s="69"/>
      <c r="R6" s="69"/>
      <c r="S6" s="63"/>
      <c r="T6" s="12" t="s">
        <v>3</v>
      </c>
      <c r="U6" s="2" t="s">
        <v>4</v>
      </c>
      <c r="V6" s="2" t="s">
        <v>5</v>
      </c>
      <c r="W6" s="2" t="s">
        <v>6</v>
      </c>
      <c r="X6" s="13" t="s">
        <v>7</v>
      </c>
    </row>
    <row r="7" spans="1:24" ht="15" customHeight="1">
      <c r="A7" s="3">
        <v>1</v>
      </c>
      <c r="B7" s="7" t="s">
        <v>19</v>
      </c>
      <c r="C7" s="7" t="s">
        <v>22</v>
      </c>
      <c r="D7" s="7">
        <v>1</v>
      </c>
      <c r="E7" s="7">
        <v>1.4</v>
      </c>
      <c r="F7" s="7" t="s">
        <v>44</v>
      </c>
      <c r="G7" s="16">
        <v>0.006944444444444444</v>
      </c>
      <c r="H7" s="9">
        <v>0.020636574074074075</v>
      </c>
      <c r="I7" s="9">
        <f aca="true" t="shared" si="0" ref="I7:I24">H7-G7</f>
        <v>0.01369212962962963</v>
      </c>
      <c r="J7" s="17">
        <v>1</v>
      </c>
      <c r="K7" s="6"/>
      <c r="N7" s="31">
        <v>1</v>
      </c>
      <c r="O7" s="36" t="s">
        <v>21</v>
      </c>
      <c r="P7" s="36" t="s">
        <v>22</v>
      </c>
      <c r="Q7" s="36">
        <v>1</v>
      </c>
      <c r="R7" s="36">
        <v>1.6</v>
      </c>
      <c r="S7" s="36" t="s">
        <v>43</v>
      </c>
      <c r="T7" s="37">
        <v>0.005555555555555556</v>
      </c>
      <c r="U7" s="38">
        <v>0.01832175925925926</v>
      </c>
      <c r="V7" s="38">
        <f aca="true" t="shared" si="1" ref="V7:V29">U7-T7</f>
        <v>0.012766203703703703</v>
      </c>
      <c r="W7" s="39">
        <v>1</v>
      </c>
      <c r="X7" s="40"/>
    </row>
    <row r="8" spans="1:24" ht="15" customHeight="1">
      <c r="A8" s="3">
        <v>2</v>
      </c>
      <c r="B8" s="7" t="s">
        <v>18</v>
      </c>
      <c r="C8" s="7" t="s">
        <v>22</v>
      </c>
      <c r="D8" s="7">
        <v>1</v>
      </c>
      <c r="E8" s="7">
        <v>1.3</v>
      </c>
      <c r="F8" s="7" t="s">
        <v>44</v>
      </c>
      <c r="G8" s="16">
        <v>0.02291666666666667</v>
      </c>
      <c r="H8" s="9">
        <v>0.03736111111111111</v>
      </c>
      <c r="I8" s="9">
        <f t="shared" si="0"/>
        <v>0.01444444444444444</v>
      </c>
      <c r="J8" s="17">
        <v>2</v>
      </c>
      <c r="K8" s="6"/>
      <c r="N8" s="31">
        <v>2</v>
      </c>
      <c r="O8" s="7" t="s">
        <v>134</v>
      </c>
      <c r="P8" s="7" t="s">
        <v>133</v>
      </c>
      <c r="Q8" s="7">
        <v>1</v>
      </c>
      <c r="R8" s="7">
        <v>18.2</v>
      </c>
      <c r="S8" s="7" t="s">
        <v>43</v>
      </c>
      <c r="T8" s="16">
        <v>0.013888888888888888</v>
      </c>
      <c r="U8" s="9">
        <v>0.028749999999999998</v>
      </c>
      <c r="V8" s="9">
        <f t="shared" si="1"/>
        <v>0.01486111111111111</v>
      </c>
      <c r="W8" s="17">
        <v>2</v>
      </c>
      <c r="X8" s="6"/>
    </row>
    <row r="9" spans="1:24" ht="15" customHeight="1">
      <c r="A9" s="3">
        <v>3</v>
      </c>
      <c r="B9" s="7" t="s">
        <v>136</v>
      </c>
      <c r="C9" s="7" t="s">
        <v>133</v>
      </c>
      <c r="D9" s="7">
        <v>1</v>
      </c>
      <c r="E9" s="7">
        <v>18.4</v>
      </c>
      <c r="F9" s="7" t="s">
        <v>44</v>
      </c>
      <c r="G9" s="16">
        <v>0.0062499999999999995</v>
      </c>
      <c r="H9" s="9">
        <v>0.023206018518518515</v>
      </c>
      <c r="I9" s="9">
        <f t="shared" si="0"/>
        <v>0.016956018518518516</v>
      </c>
      <c r="J9" s="17">
        <v>3</v>
      </c>
      <c r="K9" s="6"/>
      <c r="N9" s="31">
        <v>3</v>
      </c>
      <c r="O9" s="7" t="s">
        <v>65</v>
      </c>
      <c r="P9" s="7" t="s">
        <v>25</v>
      </c>
      <c r="Q9" s="7">
        <v>1</v>
      </c>
      <c r="R9" s="7">
        <v>6.6</v>
      </c>
      <c r="S9" s="7" t="s">
        <v>43</v>
      </c>
      <c r="T9" s="16">
        <v>0.022222222222222223</v>
      </c>
      <c r="U9" s="9">
        <v>0.037349537037037035</v>
      </c>
      <c r="V9" s="9">
        <f t="shared" si="1"/>
        <v>0.015127314814814812</v>
      </c>
      <c r="W9" s="17">
        <v>3</v>
      </c>
      <c r="X9" s="1"/>
    </row>
    <row r="10" spans="1:24" ht="15" customHeight="1">
      <c r="A10" s="3">
        <v>4</v>
      </c>
      <c r="B10" s="7" t="s">
        <v>143</v>
      </c>
      <c r="C10" s="7" t="s">
        <v>70</v>
      </c>
      <c r="D10" s="7">
        <v>1</v>
      </c>
      <c r="E10" s="7">
        <v>7.6</v>
      </c>
      <c r="F10" s="7" t="s">
        <v>44</v>
      </c>
      <c r="G10" s="16">
        <v>0.015277777777777777</v>
      </c>
      <c r="H10" s="9">
        <v>0.03241898148148148</v>
      </c>
      <c r="I10" s="9">
        <f t="shared" si="0"/>
        <v>0.0171412037037037</v>
      </c>
      <c r="J10" s="17" t="s">
        <v>49</v>
      </c>
      <c r="K10" s="6"/>
      <c r="N10" s="31">
        <v>4</v>
      </c>
      <c r="O10" s="7" t="s">
        <v>64</v>
      </c>
      <c r="P10" s="7" t="s">
        <v>25</v>
      </c>
      <c r="Q10" s="7">
        <v>1</v>
      </c>
      <c r="R10" s="7">
        <v>6.5</v>
      </c>
      <c r="S10" s="7" t="s">
        <v>43</v>
      </c>
      <c r="T10" s="16">
        <v>0.015972222222222224</v>
      </c>
      <c r="U10" s="9">
        <v>0.03214120370370371</v>
      </c>
      <c r="V10" s="9">
        <f t="shared" si="1"/>
        <v>0.016168981481481482</v>
      </c>
      <c r="W10" s="17">
        <v>4</v>
      </c>
      <c r="X10" s="6"/>
    </row>
    <row r="11" spans="1:24" ht="15" customHeight="1">
      <c r="A11" s="3">
        <v>5</v>
      </c>
      <c r="B11" s="7" t="s">
        <v>26</v>
      </c>
      <c r="C11" s="7" t="s">
        <v>28</v>
      </c>
      <c r="D11" s="7">
        <v>1</v>
      </c>
      <c r="E11" s="7">
        <v>5.2</v>
      </c>
      <c r="F11" s="7" t="s">
        <v>44</v>
      </c>
      <c r="G11" s="16">
        <v>0.02152777777777778</v>
      </c>
      <c r="H11" s="9">
        <v>0.03891203703703704</v>
      </c>
      <c r="I11" s="9">
        <f t="shared" si="0"/>
        <v>0.017384259259259256</v>
      </c>
      <c r="J11" s="17">
        <v>4</v>
      </c>
      <c r="K11" s="6"/>
      <c r="N11" s="31">
        <v>5</v>
      </c>
      <c r="O11" s="7" t="s">
        <v>132</v>
      </c>
      <c r="P11" s="7" t="s">
        <v>133</v>
      </c>
      <c r="Q11" s="7">
        <v>1</v>
      </c>
      <c r="R11" s="7">
        <v>18.1</v>
      </c>
      <c r="S11" s="7" t="s">
        <v>43</v>
      </c>
      <c r="T11" s="16">
        <v>0.011805555555555555</v>
      </c>
      <c r="U11" s="9">
        <v>0.028680555555555553</v>
      </c>
      <c r="V11" s="9">
        <f t="shared" si="1"/>
        <v>0.016874999999999998</v>
      </c>
      <c r="W11" s="17">
        <v>5</v>
      </c>
      <c r="X11" s="6"/>
    </row>
    <row r="12" spans="1:24" ht="15" customHeight="1">
      <c r="A12" s="3">
        <v>6</v>
      </c>
      <c r="B12" s="7" t="s">
        <v>20</v>
      </c>
      <c r="C12" s="7" t="s">
        <v>22</v>
      </c>
      <c r="D12" s="7">
        <v>1</v>
      </c>
      <c r="E12" s="7">
        <v>1.5</v>
      </c>
      <c r="F12" s="7" t="s">
        <v>44</v>
      </c>
      <c r="G12" s="16">
        <v>0.027777777777777776</v>
      </c>
      <c r="H12" s="9">
        <v>0.04574074074074074</v>
      </c>
      <c r="I12" s="9">
        <f t="shared" si="0"/>
        <v>0.017962962962962965</v>
      </c>
      <c r="J12" s="17">
        <v>5</v>
      </c>
      <c r="K12" s="6"/>
      <c r="N12" s="31">
        <v>6</v>
      </c>
      <c r="O12" s="7" t="s">
        <v>66</v>
      </c>
      <c r="P12" s="7" t="s">
        <v>67</v>
      </c>
      <c r="Q12" s="7">
        <v>1</v>
      </c>
      <c r="R12" s="7">
        <v>7.3</v>
      </c>
      <c r="S12" s="7" t="s">
        <v>43</v>
      </c>
      <c r="T12" s="16">
        <v>0.016666666666666666</v>
      </c>
      <c r="U12" s="9">
        <v>0.03377314814814815</v>
      </c>
      <c r="V12" s="9">
        <f t="shared" si="1"/>
        <v>0.017106481481481483</v>
      </c>
      <c r="W12" s="17">
        <v>6</v>
      </c>
      <c r="X12" s="6"/>
    </row>
    <row r="13" spans="1:24" ht="15" customHeight="1">
      <c r="A13" s="3">
        <v>7</v>
      </c>
      <c r="B13" s="7" t="s">
        <v>69</v>
      </c>
      <c r="C13" s="7" t="s">
        <v>67</v>
      </c>
      <c r="D13" s="7">
        <v>1</v>
      </c>
      <c r="E13" s="7">
        <v>7.5</v>
      </c>
      <c r="F13" s="7" t="s">
        <v>44</v>
      </c>
      <c r="G13" s="16">
        <v>0.013194444444444444</v>
      </c>
      <c r="H13" s="9">
        <v>0.03222222222222222</v>
      </c>
      <c r="I13" s="9">
        <f t="shared" si="0"/>
        <v>0.019027777777777775</v>
      </c>
      <c r="J13" s="17">
        <v>6</v>
      </c>
      <c r="K13" s="6"/>
      <c r="N13" s="31">
        <v>7</v>
      </c>
      <c r="O13" s="7" t="s">
        <v>17</v>
      </c>
      <c r="P13" s="7" t="s">
        <v>22</v>
      </c>
      <c r="Q13" s="7">
        <v>1</v>
      </c>
      <c r="R13" s="7">
        <v>1.2</v>
      </c>
      <c r="S13" s="7" t="s">
        <v>43</v>
      </c>
      <c r="T13" s="16">
        <v>0</v>
      </c>
      <c r="U13" s="9">
        <v>0.01716435185185185</v>
      </c>
      <c r="V13" s="9">
        <f t="shared" si="1"/>
        <v>0.01716435185185185</v>
      </c>
      <c r="W13" s="17">
        <v>7</v>
      </c>
      <c r="X13" s="6"/>
    </row>
    <row r="14" spans="1:24" ht="15" customHeight="1">
      <c r="A14" s="3">
        <v>8</v>
      </c>
      <c r="B14" s="7" t="s">
        <v>135</v>
      </c>
      <c r="C14" s="7" t="s">
        <v>133</v>
      </c>
      <c r="D14" s="7">
        <v>1</v>
      </c>
      <c r="E14" s="7">
        <v>18.3</v>
      </c>
      <c r="F14" s="7" t="s">
        <v>44</v>
      </c>
      <c r="G14" s="16">
        <v>0.0006944444444444445</v>
      </c>
      <c r="H14" s="9">
        <v>0.021400462962962965</v>
      </c>
      <c r="I14" s="9">
        <f t="shared" si="0"/>
        <v>0.02070601851851852</v>
      </c>
      <c r="J14" s="17">
        <v>7</v>
      </c>
      <c r="K14" s="6"/>
      <c r="N14" s="31">
        <v>8</v>
      </c>
      <c r="O14" s="7" t="s">
        <v>74</v>
      </c>
      <c r="P14" s="7" t="s">
        <v>72</v>
      </c>
      <c r="Q14" s="7">
        <v>1</v>
      </c>
      <c r="R14" s="7">
        <v>11.4</v>
      </c>
      <c r="S14" s="7" t="s">
        <v>43</v>
      </c>
      <c r="T14" s="16">
        <v>0.014583333333333332</v>
      </c>
      <c r="U14" s="9">
        <v>0.03314814814814815</v>
      </c>
      <c r="V14" s="9">
        <f t="shared" si="1"/>
        <v>0.01856481481481482</v>
      </c>
      <c r="W14" s="17">
        <v>8</v>
      </c>
      <c r="X14" s="6"/>
    </row>
    <row r="15" spans="1:24" ht="15" customHeight="1">
      <c r="A15" s="3">
        <v>9</v>
      </c>
      <c r="B15" s="7" t="s">
        <v>139</v>
      </c>
      <c r="C15" s="7" t="s">
        <v>133</v>
      </c>
      <c r="D15" s="7">
        <v>1</v>
      </c>
      <c r="E15" s="7">
        <v>19.1</v>
      </c>
      <c r="F15" s="7" t="s">
        <v>44</v>
      </c>
      <c r="G15" s="16">
        <v>0.003472222222222222</v>
      </c>
      <c r="H15" s="9">
        <v>0.02428240740740741</v>
      </c>
      <c r="I15" s="9">
        <f t="shared" si="0"/>
        <v>0.02081018518518519</v>
      </c>
      <c r="J15" s="17">
        <v>8</v>
      </c>
      <c r="K15" s="6"/>
      <c r="N15" s="31">
        <v>9</v>
      </c>
      <c r="O15" s="7" t="s">
        <v>89</v>
      </c>
      <c r="P15" s="7" t="s">
        <v>91</v>
      </c>
      <c r="Q15" s="7">
        <v>1</v>
      </c>
      <c r="R15" s="7">
        <v>14.4</v>
      </c>
      <c r="S15" s="7" t="s">
        <v>43</v>
      </c>
      <c r="T15" s="16">
        <v>0.01875</v>
      </c>
      <c r="U15" s="9">
        <v>0.03778935185185185</v>
      </c>
      <c r="V15" s="9">
        <f t="shared" si="1"/>
        <v>0.019039351851851852</v>
      </c>
      <c r="W15" s="17">
        <v>9</v>
      </c>
      <c r="X15" s="6"/>
    </row>
    <row r="16" spans="1:24" ht="15" customHeight="1">
      <c r="A16" s="3">
        <v>10</v>
      </c>
      <c r="B16" s="7" t="s">
        <v>108</v>
      </c>
      <c r="C16" s="7" t="s">
        <v>107</v>
      </c>
      <c r="D16" s="7">
        <v>1</v>
      </c>
      <c r="E16" s="7">
        <v>12.2</v>
      </c>
      <c r="F16" s="7" t="s">
        <v>44</v>
      </c>
      <c r="G16" s="16">
        <v>0.024999999999999998</v>
      </c>
      <c r="H16" s="9">
        <v>0.045891203703703705</v>
      </c>
      <c r="I16" s="9">
        <f t="shared" si="0"/>
        <v>0.020891203703703707</v>
      </c>
      <c r="J16" s="17">
        <v>9</v>
      </c>
      <c r="K16" s="6"/>
      <c r="N16" s="31">
        <v>10</v>
      </c>
      <c r="O16" s="7" t="s">
        <v>88</v>
      </c>
      <c r="P16" s="7" t="s">
        <v>91</v>
      </c>
      <c r="Q16" s="7">
        <v>1</v>
      </c>
      <c r="R16" s="7">
        <v>14.5</v>
      </c>
      <c r="S16" s="7" t="s">
        <v>43</v>
      </c>
      <c r="T16" s="16">
        <v>0.02361111111111111</v>
      </c>
      <c r="U16" s="9">
        <v>0.04289351851851852</v>
      </c>
      <c r="V16" s="9">
        <f t="shared" si="1"/>
        <v>0.019282407407407408</v>
      </c>
      <c r="W16" s="17">
        <v>10</v>
      </c>
      <c r="X16" s="6"/>
    </row>
    <row r="17" spans="1:24" ht="15" customHeight="1">
      <c r="A17" s="3">
        <v>11</v>
      </c>
      <c r="B17" s="7" t="s">
        <v>27</v>
      </c>
      <c r="C17" s="7" t="s">
        <v>28</v>
      </c>
      <c r="D17" s="7">
        <v>1</v>
      </c>
      <c r="E17" s="7">
        <v>5.3</v>
      </c>
      <c r="F17" s="7" t="s">
        <v>44</v>
      </c>
      <c r="G17" s="16">
        <v>0.011111111111111112</v>
      </c>
      <c r="H17" s="9">
        <v>0.034409722222222223</v>
      </c>
      <c r="I17" s="9">
        <f t="shared" si="0"/>
        <v>0.02329861111111111</v>
      </c>
      <c r="J17" s="17">
        <v>10</v>
      </c>
      <c r="K17" s="6"/>
      <c r="N17" s="31">
        <v>11</v>
      </c>
      <c r="O17" s="7" t="s">
        <v>47</v>
      </c>
      <c r="P17" s="7" t="s">
        <v>46</v>
      </c>
      <c r="Q17" s="7">
        <v>1</v>
      </c>
      <c r="R17" s="7">
        <v>5.5</v>
      </c>
      <c r="S17" s="7" t="s">
        <v>43</v>
      </c>
      <c r="T17" s="16">
        <v>0.027083333333333334</v>
      </c>
      <c r="U17" s="9">
        <v>0.046724537037037044</v>
      </c>
      <c r="V17" s="9">
        <f t="shared" si="1"/>
        <v>0.01964120370370371</v>
      </c>
      <c r="W17" s="17">
        <v>11</v>
      </c>
      <c r="X17" s="6"/>
    </row>
    <row r="18" spans="1:24" ht="15" customHeight="1">
      <c r="A18" s="3">
        <v>12</v>
      </c>
      <c r="B18" s="7" t="s">
        <v>138</v>
      </c>
      <c r="C18" s="7" t="s">
        <v>133</v>
      </c>
      <c r="D18" s="7">
        <v>1</v>
      </c>
      <c r="E18" s="7">
        <v>18.6</v>
      </c>
      <c r="F18" s="7" t="s">
        <v>44</v>
      </c>
      <c r="G18" s="16">
        <v>0.02013888888888889</v>
      </c>
      <c r="H18" s="9">
        <v>0.04486111111111111</v>
      </c>
      <c r="I18" s="9">
        <f t="shared" si="0"/>
        <v>0.02472222222222222</v>
      </c>
      <c r="J18" s="17">
        <v>11</v>
      </c>
      <c r="K18" s="6"/>
      <c r="N18" s="31">
        <v>12</v>
      </c>
      <c r="O18" s="7" t="s">
        <v>16</v>
      </c>
      <c r="P18" s="7" t="s">
        <v>22</v>
      </c>
      <c r="Q18" s="7">
        <v>1</v>
      </c>
      <c r="R18" s="7">
        <v>1.1</v>
      </c>
      <c r="S18" s="7" t="s">
        <v>43</v>
      </c>
      <c r="T18" s="16">
        <v>0.009027777777777779</v>
      </c>
      <c r="U18" s="9">
        <v>0.028703703703703703</v>
      </c>
      <c r="V18" s="9">
        <f t="shared" si="1"/>
        <v>0.019675925925925923</v>
      </c>
      <c r="W18" s="17">
        <v>12</v>
      </c>
      <c r="X18" s="6"/>
    </row>
    <row r="19" spans="1:24" ht="15" customHeight="1">
      <c r="A19" s="3">
        <v>13</v>
      </c>
      <c r="B19" s="7" t="s">
        <v>137</v>
      </c>
      <c r="C19" s="7" t="s">
        <v>133</v>
      </c>
      <c r="D19" s="7">
        <v>1</v>
      </c>
      <c r="E19" s="7">
        <v>18.5</v>
      </c>
      <c r="F19" s="7" t="s">
        <v>44</v>
      </c>
      <c r="G19" s="16">
        <v>0.017361111111111112</v>
      </c>
      <c r="H19" s="9">
        <v>0.04496527777777778</v>
      </c>
      <c r="I19" s="9">
        <f t="shared" si="0"/>
        <v>0.027604166666666666</v>
      </c>
      <c r="J19" s="17">
        <v>12</v>
      </c>
      <c r="K19" s="6"/>
      <c r="N19" s="31">
        <v>13</v>
      </c>
      <c r="O19" s="7" t="s">
        <v>23</v>
      </c>
      <c r="P19" s="7" t="s">
        <v>25</v>
      </c>
      <c r="Q19" s="7">
        <v>1</v>
      </c>
      <c r="R19" s="7">
        <v>7.1</v>
      </c>
      <c r="S19" s="7" t="s">
        <v>43</v>
      </c>
      <c r="T19" s="16">
        <v>0.001388888888888889</v>
      </c>
      <c r="U19" s="9">
        <v>0.024305555555555556</v>
      </c>
      <c r="V19" s="9">
        <f t="shared" si="1"/>
        <v>0.02291666666666667</v>
      </c>
      <c r="W19" s="17">
        <v>13</v>
      </c>
      <c r="X19" s="6"/>
    </row>
    <row r="20" spans="1:24" ht="15" customHeight="1">
      <c r="A20" s="3">
        <v>14</v>
      </c>
      <c r="B20" s="7" t="s">
        <v>37</v>
      </c>
      <c r="C20" s="7" t="s">
        <v>35</v>
      </c>
      <c r="D20" s="7">
        <v>1</v>
      </c>
      <c r="E20" s="7">
        <v>2.4</v>
      </c>
      <c r="F20" s="7" t="s">
        <v>44</v>
      </c>
      <c r="G20" s="16">
        <v>0.012499999999999999</v>
      </c>
      <c r="H20" s="9">
        <v>0.04918981481481482</v>
      </c>
      <c r="I20" s="9">
        <f t="shared" si="0"/>
        <v>0.03668981481481482</v>
      </c>
      <c r="J20" s="17">
        <v>13</v>
      </c>
      <c r="K20" s="6"/>
      <c r="N20" s="31">
        <v>14</v>
      </c>
      <c r="O20" s="7" t="s">
        <v>24</v>
      </c>
      <c r="P20" s="7" t="s">
        <v>25</v>
      </c>
      <c r="Q20" s="7">
        <v>1</v>
      </c>
      <c r="R20" s="7">
        <v>7.2</v>
      </c>
      <c r="S20" s="7" t="s">
        <v>43</v>
      </c>
      <c r="T20" s="16">
        <v>0.02638888888888889</v>
      </c>
      <c r="U20" s="9">
        <v>0.049756944444444444</v>
      </c>
      <c r="V20" s="9">
        <f t="shared" si="1"/>
        <v>0.023368055555555555</v>
      </c>
      <c r="W20" s="17">
        <v>14</v>
      </c>
      <c r="X20" s="6"/>
    </row>
    <row r="21" spans="1:24" ht="15" customHeight="1">
      <c r="A21" s="3">
        <v>15</v>
      </c>
      <c r="B21" s="7" t="s">
        <v>141</v>
      </c>
      <c r="C21" s="7" t="s">
        <v>70</v>
      </c>
      <c r="D21" s="7">
        <v>1</v>
      </c>
      <c r="E21" s="7">
        <v>8.2</v>
      </c>
      <c r="F21" s="7" t="s">
        <v>44</v>
      </c>
      <c r="G21" s="16">
        <v>0.008333333333333333</v>
      </c>
      <c r="H21" s="9">
        <v>0.046168981481481484</v>
      </c>
      <c r="I21" s="9">
        <f t="shared" si="0"/>
        <v>0.03783564814814815</v>
      </c>
      <c r="J21" s="17" t="s">
        <v>49</v>
      </c>
      <c r="K21" s="6"/>
      <c r="N21" s="31">
        <v>15</v>
      </c>
      <c r="O21" s="7" t="s">
        <v>36</v>
      </c>
      <c r="P21" s="7" t="s">
        <v>35</v>
      </c>
      <c r="Q21" s="7">
        <v>1</v>
      </c>
      <c r="R21" s="7">
        <v>2.3</v>
      </c>
      <c r="S21" s="7" t="s">
        <v>43</v>
      </c>
      <c r="T21" s="16">
        <v>0.025694444444444447</v>
      </c>
      <c r="U21" s="9">
        <v>0.04976851851851852</v>
      </c>
      <c r="V21" s="9">
        <f t="shared" si="1"/>
        <v>0.02407407407407407</v>
      </c>
      <c r="W21" s="17">
        <v>15</v>
      </c>
      <c r="X21" s="6"/>
    </row>
    <row r="22" spans="1:24" ht="15" customHeight="1">
      <c r="A22" s="3">
        <v>16</v>
      </c>
      <c r="B22" s="7" t="s">
        <v>45</v>
      </c>
      <c r="C22" s="7" t="s">
        <v>46</v>
      </c>
      <c r="D22" s="7">
        <v>1</v>
      </c>
      <c r="E22" s="7">
        <v>5.4</v>
      </c>
      <c r="F22" s="7" t="s">
        <v>44</v>
      </c>
      <c r="G22" s="16">
        <v>0.004166666666666667</v>
      </c>
      <c r="H22" s="9">
        <v>0.044849537037037035</v>
      </c>
      <c r="I22" s="9">
        <f t="shared" si="0"/>
        <v>0.04068287037037037</v>
      </c>
      <c r="J22" s="17">
        <v>14</v>
      </c>
      <c r="K22" s="6"/>
      <c r="L22" s="42"/>
      <c r="N22" s="31">
        <v>16</v>
      </c>
      <c r="O22" s="7" t="s">
        <v>90</v>
      </c>
      <c r="P22" s="7" t="s">
        <v>91</v>
      </c>
      <c r="Q22" s="7">
        <v>1</v>
      </c>
      <c r="R22" s="7">
        <v>14.3</v>
      </c>
      <c r="S22" s="7" t="s">
        <v>43</v>
      </c>
      <c r="T22" s="16">
        <v>0.007638888888888889</v>
      </c>
      <c r="U22" s="9">
        <v>0.032233796296296295</v>
      </c>
      <c r="V22" s="9">
        <f t="shared" si="1"/>
        <v>0.024594907407407406</v>
      </c>
      <c r="W22" s="17">
        <v>16</v>
      </c>
      <c r="X22" s="6"/>
    </row>
    <row r="23" spans="1:24" ht="15" customHeight="1">
      <c r="A23" s="3">
        <v>17</v>
      </c>
      <c r="B23" s="7" t="s">
        <v>142</v>
      </c>
      <c r="C23" s="7" t="s">
        <v>70</v>
      </c>
      <c r="D23" s="7">
        <v>1</v>
      </c>
      <c r="E23" s="7">
        <v>8.1</v>
      </c>
      <c r="F23" s="7" t="s">
        <v>44</v>
      </c>
      <c r="G23" s="16">
        <v>0.004861111111111111</v>
      </c>
      <c r="H23" s="9">
        <v>0.04618055555555556</v>
      </c>
      <c r="I23" s="9">
        <f t="shared" si="0"/>
        <v>0.04131944444444445</v>
      </c>
      <c r="J23" s="17" t="s">
        <v>49</v>
      </c>
      <c r="K23" s="6"/>
      <c r="L23" s="42"/>
      <c r="N23" s="31">
        <v>17</v>
      </c>
      <c r="O23" s="7" t="s">
        <v>73</v>
      </c>
      <c r="P23" s="7" t="s">
        <v>72</v>
      </c>
      <c r="Q23" s="7">
        <v>1</v>
      </c>
      <c r="R23" s="7">
        <v>11.2</v>
      </c>
      <c r="S23" s="7" t="s">
        <v>43</v>
      </c>
      <c r="T23" s="16">
        <v>0.0020833333333333333</v>
      </c>
      <c r="U23" s="9">
        <v>0.03096064814814815</v>
      </c>
      <c r="V23" s="9">
        <f t="shared" si="1"/>
        <v>0.028877314814814817</v>
      </c>
      <c r="W23" s="17">
        <v>17</v>
      </c>
      <c r="X23" s="6"/>
    </row>
    <row r="24" spans="1:24" ht="15" customHeight="1">
      <c r="A24" s="3">
        <v>18</v>
      </c>
      <c r="B24" s="7" t="s">
        <v>38</v>
      </c>
      <c r="C24" s="7" t="s">
        <v>35</v>
      </c>
      <c r="D24" s="7">
        <v>1</v>
      </c>
      <c r="E24" s="7">
        <v>3.2</v>
      </c>
      <c r="F24" s="7" t="s">
        <v>44</v>
      </c>
      <c r="G24" s="16">
        <v>0.020833333333333332</v>
      </c>
      <c r="H24" s="9">
        <v>0.06672453703703704</v>
      </c>
      <c r="I24" s="9">
        <f t="shared" si="0"/>
        <v>0.04589120370370371</v>
      </c>
      <c r="J24" s="17">
        <v>15</v>
      </c>
      <c r="K24" s="6"/>
      <c r="L24" s="42"/>
      <c r="N24" s="31">
        <v>18</v>
      </c>
      <c r="O24" s="7" t="s">
        <v>120</v>
      </c>
      <c r="P24" s="7" t="s">
        <v>121</v>
      </c>
      <c r="Q24" s="7">
        <v>1</v>
      </c>
      <c r="R24" s="7">
        <v>17.4</v>
      </c>
      <c r="S24" s="7" t="s">
        <v>43</v>
      </c>
      <c r="T24" s="16">
        <v>0.018055555555555557</v>
      </c>
      <c r="U24" s="9">
        <v>0.05150462962962963</v>
      </c>
      <c r="V24" s="9">
        <f t="shared" si="1"/>
        <v>0.033449074074074076</v>
      </c>
      <c r="W24" s="17">
        <v>18</v>
      </c>
      <c r="X24" s="6"/>
    </row>
    <row r="25" spans="1:24" ht="15" customHeight="1">
      <c r="A25" s="41"/>
      <c r="B25" s="42"/>
      <c r="C25" s="42"/>
      <c r="D25" s="42"/>
      <c r="E25" s="42"/>
      <c r="F25" s="42"/>
      <c r="G25" s="43"/>
      <c r="H25" s="10"/>
      <c r="I25" s="10"/>
      <c r="J25" s="41"/>
      <c r="K25" s="42"/>
      <c r="L25" s="42"/>
      <c r="N25" s="31">
        <v>19</v>
      </c>
      <c r="O25" s="7" t="s">
        <v>71</v>
      </c>
      <c r="P25" s="7" t="s">
        <v>72</v>
      </c>
      <c r="Q25" s="7">
        <v>1</v>
      </c>
      <c r="R25" s="7">
        <v>10.6</v>
      </c>
      <c r="S25" s="7" t="s">
        <v>43</v>
      </c>
      <c r="T25" s="16">
        <v>0.019444444444444445</v>
      </c>
      <c r="U25" s="9">
        <v>0.0537037037037037</v>
      </c>
      <c r="V25" s="9">
        <f t="shared" si="1"/>
        <v>0.03425925925925925</v>
      </c>
      <c r="W25" s="17">
        <v>19</v>
      </c>
      <c r="X25" s="6"/>
    </row>
    <row r="26" spans="14:24" ht="15.75" customHeight="1">
      <c r="N26" s="31">
        <v>20</v>
      </c>
      <c r="O26" s="7" t="s">
        <v>99</v>
      </c>
      <c r="P26" s="7" t="s">
        <v>107</v>
      </c>
      <c r="Q26" s="7">
        <v>1</v>
      </c>
      <c r="R26" s="7">
        <v>12.1</v>
      </c>
      <c r="S26" s="7" t="s">
        <v>43</v>
      </c>
      <c r="T26" s="16">
        <v>0.009722222222222222</v>
      </c>
      <c r="U26" s="9">
        <v>0.04894675925925926</v>
      </c>
      <c r="V26" s="9">
        <f t="shared" si="1"/>
        <v>0.03922453703703704</v>
      </c>
      <c r="W26" s="17">
        <v>20</v>
      </c>
      <c r="X26" s="6"/>
    </row>
    <row r="27" spans="14:24" ht="15.75" customHeight="1">
      <c r="N27" s="31">
        <v>21</v>
      </c>
      <c r="O27" s="7" t="s">
        <v>54</v>
      </c>
      <c r="P27" s="7" t="s">
        <v>55</v>
      </c>
      <c r="Q27" s="7">
        <v>1</v>
      </c>
      <c r="R27" s="7">
        <v>3.6</v>
      </c>
      <c r="S27" s="7" t="s">
        <v>43</v>
      </c>
      <c r="T27" s="16">
        <v>0.010416666666666666</v>
      </c>
      <c r="U27" s="9">
        <v>0.05098379629629629</v>
      </c>
      <c r="V27" s="9">
        <f t="shared" si="1"/>
        <v>0.04056712962962963</v>
      </c>
      <c r="W27" s="17">
        <v>21</v>
      </c>
      <c r="X27" s="6"/>
    </row>
    <row r="28" spans="14:24" ht="15" customHeight="1">
      <c r="N28" s="31">
        <v>22</v>
      </c>
      <c r="O28" s="7" t="s">
        <v>34</v>
      </c>
      <c r="P28" s="7" t="s">
        <v>35</v>
      </c>
      <c r="Q28" s="7">
        <v>1</v>
      </c>
      <c r="R28" s="7">
        <v>2.1</v>
      </c>
      <c r="S28" s="7" t="s">
        <v>43</v>
      </c>
      <c r="T28" s="16">
        <v>0.002777777777777778</v>
      </c>
      <c r="U28" s="9">
        <v>0.05034722222222222</v>
      </c>
      <c r="V28" s="9">
        <f t="shared" si="1"/>
        <v>0.04756944444444444</v>
      </c>
      <c r="W28" s="17">
        <v>22</v>
      </c>
      <c r="X28" s="6"/>
    </row>
    <row r="29" spans="14:24" ht="15" customHeight="1">
      <c r="N29" s="31">
        <v>23</v>
      </c>
      <c r="O29" s="7" t="s">
        <v>68</v>
      </c>
      <c r="P29" s="7" t="s">
        <v>67</v>
      </c>
      <c r="Q29" s="7">
        <v>1</v>
      </c>
      <c r="R29" s="7">
        <v>7.4</v>
      </c>
      <c r="S29" s="7" t="s">
        <v>43</v>
      </c>
      <c r="T29" s="16">
        <v>0.024305555555555556</v>
      </c>
      <c r="U29" s="9">
        <v>0.045254629629629624</v>
      </c>
      <c r="V29" s="9">
        <f t="shared" si="1"/>
        <v>0.020949074074074068</v>
      </c>
      <c r="W29" s="18" t="s">
        <v>155</v>
      </c>
      <c r="X29" s="6" t="s">
        <v>155</v>
      </c>
    </row>
    <row r="30" ht="15" customHeight="1"/>
    <row r="31" ht="15" customHeight="1"/>
    <row r="32" spans="2:15" ht="15" customHeight="1">
      <c r="B32" s="33" t="s">
        <v>168</v>
      </c>
      <c r="O32" s="33" t="s">
        <v>168</v>
      </c>
    </row>
    <row r="33" spans="2:15" ht="15" customHeight="1">
      <c r="B33" t="s">
        <v>166</v>
      </c>
      <c r="O33" t="s">
        <v>167</v>
      </c>
    </row>
    <row r="34" ht="15" customHeight="1"/>
    <row r="35" spans="1:24" ht="15" customHeight="1">
      <c r="A35" s="58" t="s">
        <v>33</v>
      </c>
      <c r="B35" s="58" t="s">
        <v>0</v>
      </c>
      <c r="C35" s="58" t="s">
        <v>1</v>
      </c>
      <c r="D35" s="58" t="s">
        <v>11</v>
      </c>
      <c r="E35" s="58" t="s">
        <v>32</v>
      </c>
      <c r="F35" s="58" t="s">
        <v>42</v>
      </c>
      <c r="G35" s="67" t="s">
        <v>2</v>
      </c>
      <c r="H35" s="67"/>
      <c r="I35" s="67"/>
      <c r="J35" s="67"/>
      <c r="K35" s="67"/>
      <c r="N35" s="58" t="s">
        <v>33</v>
      </c>
      <c r="O35" s="58" t="s">
        <v>0</v>
      </c>
      <c r="P35" s="58" t="s">
        <v>1</v>
      </c>
      <c r="Q35" s="58" t="s">
        <v>11</v>
      </c>
      <c r="R35" s="58" t="s">
        <v>32</v>
      </c>
      <c r="S35" s="58" t="s">
        <v>42</v>
      </c>
      <c r="T35" s="67" t="s">
        <v>2</v>
      </c>
      <c r="U35" s="67"/>
      <c r="V35" s="67"/>
      <c r="W35" s="67"/>
      <c r="X35" s="67"/>
    </row>
    <row r="36" spans="1:24" ht="29.25" customHeight="1">
      <c r="A36" s="58"/>
      <c r="B36" s="58"/>
      <c r="C36" s="58"/>
      <c r="D36" s="58"/>
      <c r="E36" s="58"/>
      <c r="F36" s="58"/>
      <c r="G36" s="2" t="s">
        <v>3</v>
      </c>
      <c r="H36" s="2" t="s">
        <v>4</v>
      </c>
      <c r="I36" s="2" t="s">
        <v>5</v>
      </c>
      <c r="J36" s="2" t="s">
        <v>6</v>
      </c>
      <c r="K36" s="2" t="s">
        <v>7</v>
      </c>
      <c r="N36" s="58"/>
      <c r="O36" s="58"/>
      <c r="P36" s="58"/>
      <c r="Q36" s="58"/>
      <c r="R36" s="58"/>
      <c r="S36" s="58"/>
      <c r="T36" s="2" t="s">
        <v>3</v>
      </c>
      <c r="U36" s="2" t="s">
        <v>4</v>
      </c>
      <c r="V36" s="2" t="s">
        <v>5</v>
      </c>
      <c r="W36" s="2" t="s">
        <v>6</v>
      </c>
      <c r="X36" s="2" t="s">
        <v>7</v>
      </c>
    </row>
    <row r="37" spans="1:24" ht="15" customHeight="1">
      <c r="A37" s="3">
        <v>1</v>
      </c>
      <c r="B37" s="8" t="s">
        <v>127</v>
      </c>
      <c r="C37" s="8" t="s">
        <v>121</v>
      </c>
      <c r="D37" s="8">
        <v>2</v>
      </c>
      <c r="E37" s="8">
        <v>17.3</v>
      </c>
      <c r="F37" s="8" t="s">
        <v>44</v>
      </c>
      <c r="G37" s="16">
        <v>0.034722222222222224</v>
      </c>
      <c r="H37" s="9">
        <v>0.05334490740740741</v>
      </c>
      <c r="I37" s="9">
        <f aca="true" t="shared" si="2" ref="I37:I51">H37-G37</f>
        <v>0.018622685185185187</v>
      </c>
      <c r="J37" s="17">
        <v>1</v>
      </c>
      <c r="K37" s="6"/>
      <c r="N37" s="3">
        <v>1</v>
      </c>
      <c r="O37" s="8" t="s">
        <v>156</v>
      </c>
      <c r="P37" s="8" t="s">
        <v>91</v>
      </c>
      <c r="Q37" s="8">
        <v>2</v>
      </c>
      <c r="R37" s="8">
        <v>16.3</v>
      </c>
      <c r="S37" s="8" t="s">
        <v>43</v>
      </c>
      <c r="T37" s="16">
        <v>0.010416666666666666</v>
      </c>
      <c r="U37" s="9">
        <v>0.027453703703703702</v>
      </c>
      <c r="V37" s="9">
        <f aca="true" t="shared" si="3" ref="V37:V71">U37-T37</f>
        <v>0.017037037037037038</v>
      </c>
      <c r="W37" s="17">
        <v>1</v>
      </c>
      <c r="X37" s="6"/>
    </row>
    <row r="38" spans="1:24" ht="15" customHeight="1">
      <c r="A38" s="3">
        <v>2</v>
      </c>
      <c r="B38" s="8" t="s">
        <v>29</v>
      </c>
      <c r="C38" s="8" t="s">
        <v>28</v>
      </c>
      <c r="D38" s="8">
        <v>2</v>
      </c>
      <c r="E38" s="8">
        <v>4.1</v>
      </c>
      <c r="F38" s="8" t="s">
        <v>44</v>
      </c>
      <c r="G38" s="16">
        <v>0.001388888888888889</v>
      </c>
      <c r="H38" s="9">
        <v>0.023402777777777783</v>
      </c>
      <c r="I38" s="9">
        <f t="shared" si="2"/>
        <v>0.022013888888888895</v>
      </c>
      <c r="J38" s="17">
        <v>2</v>
      </c>
      <c r="K38" s="6"/>
      <c r="N38" s="3">
        <v>2</v>
      </c>
      <c r="O38" s="8" t="s">
        <v>58</v>
      </c>
      <c r="P38" s="8" t="s">
        <v>55</v>
      </c>
      <c r="Q38" s="8">
        <v>2</v>
      </c>
      <c r="R38" s="8">
        <v>3.5</v>
      </c>
      <c r="S38" s="8" t="s">
        <v>43</v>
      </c>
      <c r="T38" s="16">
        <v>0</v>
      </c>
      <c r="U38" s="9">
        <v>0.01707175925925926</v>
      </c>
      <c r="V38" s="9">
        <f t="shared" si="3"/>
        <v>0.01707175925925926</v>
      </c>
      <c r="W38" s="17">
        <v>2</v>
      </c>
      <c r="X38" s="6"/>
    </row>
    <row r="39" spans="1:24" ht="15" customHeight="1">
      <c r="A39" s="3">
        <v>3</v>
      </c>
      <c r="B39" s="8" t="s">
        <v>103</v>
      </c>
      <c r="C39" s="8" t="s">
        <v>107</v>
      </c>
      <c r="D39" s="8">
        <v>2</v>
      </c>
      <c r="E39" s="8">
        <v>12.5</v>
      </c>
      <c r="F39" s="8" t="s">
        <v>44</v>
      </c>
      <c r="G39" s="16">
        <v>0.003472222222222222</v>
      </c>
      <c r="H39" s="9">
        <v>0.026064814814814815</v>
      </c>
      <c r="I39" s="9">
        <f t="shared" si="2"/>
        <v>0.022592592592592595</v>
      </c>
      <c r="J39" s="17">
        <v>3</v>
      </c>
      <c r="K39" s="6"/>
      <c r="N39" s="3">
        <v>3</v>
      </c>
      <c r="O39" s="8" t="s">
        <v>97</v>
      </c>
      <c r="P39" s="8" t="s">
        <v>98</v>
      </c>
      <c r="Q39" s="8">
        <v>2</v>
      </c>
      <c r="R39" s="8">
        <v>15.6</v>
      </c>
      <c r="S39" s="8" t="s">
        <v>43</v>
      </c>
      <c r="T39" s="16">
        <v>0.03333333333333333</v>
      </c>
      <c r="U39" s="9">
        <v>0.050740740740740746</v>
      </c>
      <c r="V39" s="9">
        <f t="shared" si="3"/>
        <v>0.017407407407407413</v>
      </c>
      <c r="W39" s="17">
        <v>3</v>
      </c>
      <c r="X39" s="6"/>
    </row>
    <row r="40" spans="1:24" ht="15" customHeight="1">
      <c r="A40" s="3">
        <v>4</v>
      </c>
      <c r="B40" s="8" t="s">
        <v>95</v>
      </c>
      <c r="C40" s="8" t="s">
        <v>98</v>
      </c>
      <c r="D40" s="8">
        <v>2</v>
      </c>
      <c r="E40" s="8">
        <v>16.1</v>
      </c>
      <c r="F40" s="8" t="s">
        <v>44</v>
      </c>
      <c r="G40" s="16">
        <v>0.019444444444444445</v>
      </c>
      <c r="H40" s="9">
        <v>0.04341435185185185</v>
      </c>
      <c r="I40" s="9">
        <f t="shared" si="2"/>
        <v>0.023969907407407405</v>
      </c>
      <c r="J40" s="17">
        <v>4</v>
      </c>
      <c r="K40" s="6"/>
      <c r="N40" s="3">
        <v>4</v>
      </c>
      <c r="O40" s="8" t="s">
        <v>102</v>
      </c>
      <c r="P40" s="8" t="s">
        <v>107</v>
      </c>
      <c r="Q40" s="8">
        <v>2</v>
      </c>
      <c r="R40" s="8">
        <v>13.3</v>
      </c>
      <c r="S40" s="8" t="s">
        <v>43</v>
      </c>
      <c r="T40" s="16">
        <v>0.035416666666666666</v>
      </c>
      <c r="U40" s="9">
        <v>0.05371527777777777</v>
      </c>
      <c r="V40" s="9">
        <f t="shared" si="3"/>
        <v>0.018298611111111106</v>
      </c>
      <c r="W40" s="17">
        <v>4</v>
      </c>
      <c r="X40" s="6"/>
    </row>
    <row r="41" spans="1:24" ht="15" customHeight="1">
      <c r="A41" s="3">
        <v>5</v>
      </c>
      <c r="B41" s="8" t="s">
        <v>31</v>
      </c>
      <c r="C41" s="8" t="s">
        <v>28</v>
      </c>
      <c r="D41" s="8">
        <v>2</v>
      </c>
      <c r="E41" s="8">
        <v>5.1</v>
      </c>
      <c r="F41" s="8" t="s">
        <v>44</v>
      </c>
      <c r="G41" s="16">
        <v>0.01875</v>
      </c>
      <c r="H41" s="9">
        <v>0.04383101851851851</v>
      </c>
      <c r="I41" s="9">
        <f t="shared" si="2"/>
        <v>0.025081018518518513</v>
      </c>
      <c r="J41" s="17">
        <v>5</v>
      </c>
      <c r="K41" s="6"/>
      <c r="N41" s="3">
        <v>5</v>
      </c>
      <c r="O41" s="8" t="s">
        <v>56</v>
      </c>
      <c r="P41" s="8" t="s">
        <v>55</v>
      </c>
      <c r="Q41" s="8">
        <v>2</v>
      </c>
      <c r="R41" s="8">
        <v>3.3</v>
      </c>
      <c r="S41" s="8" t="s">
        <v>43</v>
      </c>
      <c r="T41" s="16">
        <v>0.004861111111111111</v>
      </c>
      <c r="U41" s="9">
        <v>0.024479166666666666</v>
      </c>
      <c r="V41" s="9">
        <f t="shared" si="3"/>
        <v>0.019618055555555555</v>
      </c>
      <c r="W41" s="17">
        <v>5</v>
      </c>
      <c r="X41" s="6"/>
    </row>
    <row r="42" spans="1:24" ht="15" customHeight="1">
      <c r="A42" s="3">
        <v>6</v>
      </c>
      <c r="B42" s="8" t="s">
        <v>126</v>
      </c>
      <c r="C42" s="8" t="s">
        <v>121</v>
      </c>
      <c r="D42" s="8">
        <v>2</v>
      </c>
      <c r="E42" s="8">
        <v>17.2</v>
      </c>
      <c r="F42" s="8" t="s">
        <v>44</v>
      </c>
      <c r="G42" s="16">
        <v>0.011111111111111112</v>
      </c>
      <c r="H42" s="9">
        <v>0.03741898148148148</v>
      </c>
      <c r="I42" s="9">
        <f t="shared" si="2"/>
        <v>0.026307870370370363</v>
      </c>
      <c r="J42" s="17">
        <v>6</v>
      </c>
      <c r="K42" s="6"/>
      <c r="N42" s="3">
        <v>6</v>
      </c>
      <c r="O42" s="8" t="s">
        <v>76</v>
      </c>
      <c r="P42" s="8" t="s">
        <v>72</v>
      </c>
      <c r="Q42" s="8">
        <v>2</v>
      </c>
      <c r="R42" s="8">
        <v>11.3</v>
      </c>
      <c r="S42" s="8" t="s">
        <v>43</v>
      </c>
      <c r="T42" s="16">
        <v>0.015972222222222224</v>
      </c>
      <c r="U42" s="9">
        <v>0.03686342592592593</v>
      </c>
      <c r="V42" s="9">
        <f t="shared" si="3"/>
        <v>0.020891203703703707</v>
      </c>
      <c r="W42" s="17">
        <v>6</v>
      </c>
      <c r="X42" s="6"/>
    </row>
    <row r="43" spans="1:24" ht="15" customHeight="1">
      <c r="A43" s="3">
        <v>7</v>
      </c>
      <c r="B43" s="8" t="s">
        <v>75</v>
      </c>
      <c r="C43" s="8" t="s">
        <v>72</v>
      </c>
      <c r="D43" s="8">
        <v>2</v>
      </c>
      <c r="E43" s="8">
        <v>10.5</v>
      </c>
      <c r="F43" s="8" t="s">
        <v>44</v>
      </c>
      <c r="G43" s="16">
        <v>0.022222222222222223</v>
      </c>
      <c r="H43" s="9">
        <v>0.0496412037037037</v>
      </c>
      <c r="I43" s="9">
        <f t="shared" si="2"/>
        <v>0.027418981481481478</v>
      </c>
      <c r="J43" s="17">
        <v>7</v>
      </c>
      <c r="K43" s="6"/>
      <c r="N43" s="3">
        <v>7</v>
      </c>
      <c r="O43" s="8" t="s">
        <v>30</v>
      </c>
      <c r="P43" s="8" t="s">
        <v>28</v>
      </c>
      <c r="Q43" s="8">
        <v>2</v>
      </c>
      <c r="R43" s="8">
        <v>4.6</v>
      </c>
      <c r="S43" s="8" t="s">
        <v>43</v>
      </c>
      <c r="T43" s="16">
        <v>0.004166666666666667</v>
      </c>
      <c r="U43" s="9">
        <v>0.025405092592592594</v>
      </c>
      <c r="V43" s="9">
        <f t="shared" si="3"/>
        <v>0.021238425925925928</v>
      </c>
      <c r="W43" s="17">
        <v>7</v>
      </c>
      <c r="X43" s="6"/>
    </row>
    <row r="44" spans="1:24" ht="15" customHeight="1">
      <c r="A44" s="3">
        <v>8</v>
      </c>
      <c r="B44" s="8" t="s">
        <v>100</v>
      </c>
      <c r="C44" s="8" t="s">
        <v>107</v>
      </c>
      <c r="D44" s="8">
        <v>2</v>
      </c>
      <c r="E44" s="8">
        <v>12.3</v>
      </c>
      <c r="F44" s="8" t="s">
        <v>44</v>
      </c>
      <c r="G44" s="16">
        <v>0.02361111111111111</v>
      </c>
      <c r="H44" s="9">
        <v>0.051319444444444445</v>
      </c>
      <c r="I44" s="9">
        <f t="shared" si="2"/>
        <v>0.027708333333333335</v>
      </c>
      <c r="J44" s="17">
        <v>8</v>
      </c>
      <c r="K44" s="6"/>
      <c r="N44" s="3">
        <v>8</v>
      </c>
      <c r="O44" s="8" t="s">
        <v>60</v>
      </c>
      <c r="P44" s="8" t="s">
        <v>63</v>
      </c>
      <c r="Q44" s="8">
        <v>2</v>
      </c>
      <c r="R44" s="8">
        <v>6.1</v>
      </c>
      <c r="S44" s="8" t="s">
        <v>43</v>
      </c>
      <c r="T44" s="16">
        <v>0.024999999999999998</v>
      </c>
      <c r="U44" s="9">
        <v>0.0465625</v>
      </c>
      <c r="V44" s="9">
        <f t="shared" si="3"/>
        <v>0.021562500000000002</v>
      </c>
      <c r="W44" s="17">
        <v>8</v>
      </c>
      <c r="X44" s="6"/>
    </row>
    <row r="45" spans="1:24" ht="15" customHeight="1">
      <c r="A45" s="3">
        <v>9</v>
      </c>
      <c r="B45" s="8" t="s">
        <v>92</v>
      </c>
      <c r="C45" s="8" t="s">
        <v>91</v>
      </c>
      <c r="D45" s="8">
        <v>2</v>
      </c>
      <c r="E45" s="8">
        <v>16.5</v>
      </c>
      <c r="F45" s="8" t="s">
        <v>44</v>
      </c>
      <c r="G45" s="16">
        <v>0.006944444444444444</v>
      </c>
      <c r="H45" s="9">
        <v>0.03721064814814815</v>
      </c>
      <c r="I45" s="9">
        <f t="shared" si="2"/>
        <v>0.03026620370370371</v>
      </c>
      <c r="J45" s="17">
        <v>9</v>
      </c>
      <c r="K45" s="6"/>
      <c r="N45" s="3">
        <v>9</v>
      </c>
      <c r="O45" s="8" t="s">
        <v>62</v>
      </c>
      <c r="P45" s="8" t="s">
        <v>63</v>
      </c>
      <c r="Q45" s="8">
        <v>2</v>
      </c>
      <c r="R45" s="8">
        <v>6.4</v>
      </c>
      <c r="S45" s="8" t="s">
        <v>43</v>
      </c>
      <c r="T45" s="16">
        <v>0.0020833333333333333</v>
      </c>
      <c r="U45" s="9">
        <v>0.023993055555555556</v>
      </c>
      <c r="V45" s="9">
        <f t="shared" si="3"/>
        <v>0.021909722222222223</v>
      </c>
      <c r="W45" s="17">
        <v>9</v>
      </c>
      <c r="X45" s="6"/>
    </row>
    <row r="46" spans="1:24" ht="15" customHeight="1">
      <c r="A46" s="3">
        <v>10</v>
      </c>
      <c r="B46" s="8" t="s">
        <v>40</v>
      </c>
      <c r="C46" s="8" t="s">
        <v>35</v>
      </c>
      <c r="D46" s="8">
        <v>2</v>
      </c>
      <c r="E46" s="8">
        <v>2.6</v>
      </c>
      <c r="F46" s="8" t="s">
        <v>44</v>
      </c>
      <c r="G46" s="16">
        <v>0.011805555555555555</v>
      </c>
      <c r="H46" s="9">
        <v>0.04920138888888889</v>
      </c>
      <c r="I46" s="9">
        <f t="shared" si="2"/>
        <v>0.037395833333333336</v>
      </c>
      <c r="J46" s="17">
        <v>10</v>
      </c>
      <c r="K46" s="6"/>
      <c r="N46" s="3">
        <v>10</v>
      </c>
      <c r="O46" s="8" t="s">
        <v>128</v>
      </c>
      <c r="P46" s="8" t="s">
        <v>121</v>
      </c>
      <c r="Q46" s="8">
        <v>2</v>
      </c>
      <c r="R46" s="8">
        <v>17.5</v>
      </c>
      <c r="S46" s="8" t="s">
        <v>43</v>
      </c>
      <c r="T46" s="16">
        <v>0.014583333333333332</v>
      </c>
      <c r="U46" s="9">
        <v>0.03674768518518518</v>
      </c>
      <c r="V46" s="9">
        <f t="shared" si="3"/>
        <v>0.022164351851851852</v>
      </c>
      <c r="W46" s="17">
        <v>10</v>
      </c>
      <c r="X46" s="6"/>
    </row>
    <row r="47" spans="1:24" ht="15" customHeight="1">
      <c r="A47" s="3">
        <v>11</v>
      </c>
      <c r="B47" s="8" t="s">
        <v>106</v>
      </c>
      <c r="C47" s="8" t="s">
        <v>107</v>
      </c>
      <c r="D47" s="8">
        <v>2</v>
      </c>
      <c r="E47" s="8">
        <v>12.6</v>
      </c>
      <c r="F47" s="8" t="s">
        <v>44</v>
      </c>
      <c r="G47" s="16">
        <v>0.012499999999999999</v>
      </c>
      <c r="H47" s="9">
        <v>0.051342592592592586</v>
      </c>
      <c r="I47" s="9">
        <f t="shared" si="2"/>
        <v>0.03884259259259259</v>
      </c>
      <c r="J47" s="17">
        <v>11</v>
      </c>
      <c r="K47" s="6"/>
      <c r="N47" s="3">
        <v>11</v>
      </c>
      <c r="O47" s="8" t="s">
        <v>81</v>
      </c>
      <c r="P47" s="8" t="s">
        <v>86</v>
      </c>
      <c r="Q47" s="8">
        <v>2</v>
      </c>
      <c r="R47" s="8">
        <v>10.4</v>
      </c>
      <c r="S47" s="8" t="s">
        <v>43</v>
      </c>
      <c r="T47" s="16">
        <v>0.034027777777777775</v>
      </c>
      <c r="U47" s="9">
        <v>0.05659722222222222</v>
      </c>
      <c r="V47" s="9">
        <f t="shared" si="3"/>
        <v>0.022569444444444448</v>
      </c>
      <c r="W47" s="17">
        <v>11</v>
      </c>
      <c r="X47" s="6"/>
    </row>
    <row r="48" spans="1:24" ht="15" customHeight="1">
      <c r="A48" s="3">
        <v>12</v>
      </c>
      <c r="B48" s="8" t="s">
        <v>113</v>
      </c>
      <c r="C48" s="8" t="s">
        <v>110</v>
      </c>
      <c r="D48" s="8">
        <v>2</v>
      </c>
      <c r="E48" s="8">
        <v>8.4</v>
      </c>
      <c r="F48" s="8" t="s">
        <v>44</v>
      </c>
      <c r="G48" s="16">
        <v>0.029861111111111113</v>
      </c>
      <c r="H48" s="9">
        <v>0.06912037037037037</v>
      </c>
      <c r="I48" s="9">
        <f t="shared" si="2"/>
        <v>0.03925925925925926</v>
      </c>
      <c r="J48" s="17">
        <v>12</v>
      </c>
      <c r="K48" s="6"/>
      <c r="N48" s="3">
        <v>12</v>
      </c>
      <c r="O48" s="8" t="s">
        <v>122</v>
      </c>
      <c r="P48" s="8" t="s">
        <v>121</v>
      </c>
      <c r="Q48" s="8">
        <v>2</v>
      </c>
      <c r="R48" s="8">
        <v>15.3</v>
      </c>
      <c r="S48" s="8" t="s">
        <v>43</v>
      </c>
      <c r="T48" s="16">
        <v>0.030555555555555555</v>
      </c>
      <c r="U48" s="9">
        <v>0.05319444444444444</v>
      </c>
      <c r="V48" s="9">
        <f t="shared" si="3"/>
        <v>0.022638888888888885</v>
      </c>
      <c r="W48" s="17">
        <v>12</v>
      </c>
      <c r="X48" s="6"/>
    </row>
    <row r="49" spans="1:24" ht="15" customHeight="1">
      <c r="A49" s="3">
        <v>13</v>
      </c>
      <c r="B49" s="8" t="s">
        <v>41</v>
      </c>
      <c r="C49" s="8" t="s">
        <v>35</v>
      </c>
      <c r="D49" s="8">
        <v>2</v>
      </c>
      <c r="E49" s="8">
        <v>3.1</v>
      </c>
      <c r="F49" s="8" t="s">
        <v>44</v>
      </c>
      <c r="G49" s="16">
        <v>0.02291666666666667</v>
      </c>
      <c r="H49" s="9">
        <v>0.06913194444444444</v>
      </c>
      <c r="I49" s="9">
        <f t="shared" si="2"/>
        <v>0.04621527777777777</v>
      </c>
      <c r="J49" s="17">
        <v>13</v>
      </c>
      <c r="K49" s="6"/>
      <c r="N49" s="3">
        <v>13</v>
      </c>
      <c r="O49" s="8" t="s">
        <v>105</v>
      </c>
      <c r="P49" s="8" t="s">
        <v>107</v>
      </c>
      <c r="Q49" s="8">
        <v>2</v>
      </c>
      <c r="R49" s="8">
        <v>13.6</v>
      </c>
      <c r="S49" s="8" t="s">
        <v>43</v>
      </c>
      <c r="T49" s="16">
        <v>0.02847222222222222</v>
      </c>
      <c r="U49" s="9">
        <v>0.05184027777777778</v>
      </c>
      <c r="V49" s="9">
        <f t="shared" si="3"/>
        <v>0.023368055555555555</v>
      </c>
      <c r="W49" s="17">
        <v>13</v>
      </c>
      <c r="X49" s="6"/>
    </row>
    <row r="50" spans="1:24" ht="15" customHeight="1">
      <c r="A50" s="3">
        <v>13</v>
      </c>
      <c r="B50" s="8" t="s">
        <v>94</v>
      </c>
      <c r="C50" s="8" t="s">
        <v>98</v>
      </c>
      <c r="D50" s="8">
        <v>2</v>
      </c>
      <c r="E50" s="8">
        <v>16.2</v>
      </c>
      <c r="F50" s="8" t="s">
        <v>44</v>
      </c>
      <c r="G50" s="16">
        <v>0.005555555555555556</v>
      </c>
      <c r="H50" s="9">
        <v>0.05586805555555555</v>
      </c>
      <c r="I50" s="9">
        <f t="shared" si="2"/>
        <v>0.050312499999999996</v>
      </c>
      <c r="J50" s="17">
        <v>14</v>
      </c>
      <c r="K50" s="6"/>
      <c r="N50" s="3">
        <v>14</v>
      </c>
      <c r="O50" s="8" t="s">
        <v>39</v>
      </c>
      <c r="P50" s="23" t="s">
        <v>35</v>
      </c>
      <c r="Q50" s="23">
        <v>2</v>
      </c>
      <c r="R50" s="23">
        <v>2.2</v>
      </c>
      <c r="S50" s="23" t="s">
        <v>43</v>
      </c>
      <c r="T50" s="27">
        <v>0.029166666666666664</v>
      </c>
      <c r="U50" s="21">
        <v>0.05275462962962963</v>
      </c>
      <c r="V50" s="21">
        <f t="shared" si="3"/>
        <v>0.023587962962962967</v>
      </c>
      <c r="W50" s="24">
        <v>14</v>
      </c>
      <c r="X50" s="22"/>
    </row>
    <row r="51" spans="1:24" ht="15" customHeight="1">
      <c r="A51" s="3">
        <v>14</v>
      </c>
      <c r="B51" s="8" t="s">
        <v>77</v>
      </c>
      <c r="C51" s="8" t="s">
        <v>86</v>
      </c>
      <c r="D51" s="8">
        <v>2</v>
      </c>
      <c r="E51" s="8">
        <v>9.6</v>
      </c>
      <c r="F51" s="8" t="s">
        <v>44</v>
      </c>
      <c r="G51" s="16">
        <v>0.0006944444444444445</v>
      </c>
      <c r="H51" s="9">
        <v>0.06182870370370371</v>
      </c>
      <c r="I51" s="9">
        <f t="shared" si="2"/>
        <v>0.06113425925925927</v>
      </c>
      <c r="J51" s="17">
        <v>15</v>
      </c>
      <c r="K51" s="6"/>
      <c r="N51" s="3">
        <v>15</v>
      </c>
      <c r="O51" s="8" t="s">
        <v>140</v>
      </c>
      <c r="P51" s="8" t="s">
        <v>35</v>
      </c>
      <c r="Q51" s="8">
        <v>2</v>
      </c>
      <c r="R51" s="8">
        <v>2.5</v>
      </c>
      <c r="S51" s="8" t="s">
        <v>43</v>
      </c>
      <c r="T51" s="16">
        <v>0.03125</v>
      </c>
      <c r="U51" s="9">
        <v>0.056851851851851855</v>
      </c>
      <c r="V51" s="9">
        <f t="shared" si="3"/>
        <v>0.025601851851851855</v>
      </c>
      <c r="W51" s="17">
        <v>15</v>
      </c>
      <c r="X51" s="6"/>
    </row>
    <row r="52" spans="1:24" ht="15" customHeight="1">
      <c r="A52" s="3">
        <v>15</v>
      </c>
      <c r="B52" s="8" t="s">
        <v>114</v>
      </c>
      <c r="C52" s="8" t="s">
        <v>110</v>
      </c>
      <c r="D52" s="8">
        <v>2</v>
      </c>
      <c r="E52" s="8">
        <v>8.5</v>
      </c>
      <c r="F52" s="8" t="s">
        <v>44</v>
      </c>
      <c r="G52" s="16">
        <v>0.015277777777777777</v>
      </c>
      <c r="H52" s="9">
        <v>0.08068287037037036</v>
      </c>
      <c r="I52" s="9">
        <f>H52-G52</f>
        <v>0.06540509259259258</v>
      </c>
      <c r="J52" s="18" t="s">
        <v>155</v>
      </c>
      <c r="K52" s="6" t="s">
        <v>155</v>
      </c>
      <c r="N52" s="3">
        <v>16</v>
      </c>
      <c r="O52" s="8" t="s">
        <v>124</v>
      </c>
      <c r="P52" s="8" t="s">
        <v>121</v>
      </c>
      <c r="Q52" s="8">
        <v>2</v>
      </c>
      <c r="R52" s="8">
        <v>14.6</v>
      </c>
      <c r="S52" s="8" t="s">
        <v>43</v>
      </c>
      <c r="T52" s="16">
        <v>0.013194444444444444</v>
      </c>
      <c r="U52" s="9">
        <v>0.03884259259259259</v>
      </c>
      <c r="V52" s="9">
        <f t="shared" si="3"/>
        <v>0.025648148148148142</v>
      </c>
      <c r="W52" s="17">
        <v>16</v>
      </c>
      <c r="X52" s="6"/>
    </row>
    <row r="53" spans="1:24" ht="15" customHeight="1">
      <c r="A53" s="41"/>
      <c r="B53" s="42"/>
      <c r="C53" s="42"/>
      <c r="D53" s="42"/>
      <c r="E53" s="42"/>
      <c r="F53" s="42"/>
      <c r="G53" s="43"/>
      <c r="H53" s="10"/>
      <c r="I53" s="10"/>
      <c r="J53" s="41"/>
      <c r="K53" s="42"/>
      <c r="N53" s="3">
        <v>17</v>
      </c>
      <c r="O53" s="8" t="s">
        <v>93</v>
      </c>
      <c r="P53" s="8" t="s">
        <v>91</v>
      </c>
      <c r="Q53" s="8">
        <v>2</v>
      </c>
      <c r="R53" s="8">
        <v>16.4</v>
      </c>
      <c r="S53" s="8" t="s">
        <v>43</v>
      </c>
      <c r="T53" s="16">
        <v>0.025694444444444447</v>
      </c>
      <c r="U53" s="9">
        <v>0.051875000000000004</v>
      </c>
      <c r="V53" s="9">
        <f t="shared" si="3"/>
        <v>0.026180555555555558</v>
      </c>
      <c r="W53" s="17">
        <v>17</v>
      </c>
      <c r="X53" s="6"/>
    </row>
    <row r="54" spans="1:24" ht="15" customHeight="1">
      <c r="A54" s="41"/>
      <c r="B54" s="42"/>
      <c r="C54" s="42"/>
      <c r="D54" s="42"/>
      <c r="E54" s="42"/>
      <c r="F54" s="42"/>
      <c r="G54" s="43"/>
      <c r="H54" s="10"/>
      <c r="I54" s="10"/>
      <c r="J54" s="41"/>
      <c r="K54" s="42"/>
      <c r="N54" s="3">
        <v>18</v>
      </c>
      <c r="O54" s="8" t="s">
        <v>80</v>
      </c>
      <c r="P54" s="8" t="s">
        <v>86</v>
      </c>
      <c r="Q54" s="8">
        <v>2</v>
      </c>
      <c r="R54" s="8">
        <v>10.3</v>
      </c>
      <c r="S54" s="8" t="s">
        <v>43</v>
      </c>
      <c r="T54" s="16">
        <v>0.03194444444444445</v>
      </c>
      <c r="U54" s="9">
        <v>0.05832175925925926</v>
      </c>
      <c r="V54" s="9">
        <f t="shared" si="3"/>
        <v>0.026377314814814812</v>
      </c>
      <c r="W54" s="17">
        <v>18</v>
      </c>
      <c r="X54" s="6"/>
    </row>
    <row r="55" spans="1:24" ht="15" customHeight="1">
      <c r="A55" s="41"/>
      <c r="B55" s="42"/>
      <c r="C55" s="42"/>
      <c r="D55" s="42"/>
      <c r="E55" s="42"/>
      <c r="F55" s="42"/>
      <c r="G55" s="43"/>
      <c r="H55" s="10"/>
      <c r="I55" s="10"/>
      <c r="J55" s="41"/>
      <c r="K55" s="42"/>
      <c r="N55" s="3">
        <v>19</v>
      </c>
      <c r="O55" s="8" t="s">
        <v>57</v>
      </c>
      <c r="P55" s="8" t="s">
        <v>55</v>
      </c>
      <c r="Q55" s="8">
        <v>2</v>
      </c>
      <c r="R55" s="8">
        <v>3.4</v>
      </c>
      <c r="S55" s="8" t="s">
        <v>43</v>
      </c>
      <c r="T55" s="16">
        <v>0.018055555555555557</v>
      </c>
      <c r="U55" s="9">
        <v>0.045925925925925926</v>
      </c>
      <c r="V55" s="9">
        <f t="shared" si="3"/>
        <v>0.02787037037037037</v>
      </c>
      <c r="W55" s="17">
        <v>19</v>
      </c>
      <c r="X55" s="6"/>
    </row>
    <row r="56" spans="14:24" ht="15" customHeight="1">
      <c r="N56" s="3">
        <v>20</v>
      </c>
      <c r="O56" s="8" t="s">
        <v>78</v>
      </c>
      <c r="P56" s="8" t="s">
        <v>86</v>
      </c>
      <c r="Q56" s="8">
        <v>2</v>
      </c>
      <c r="R56" s="8">
        <v>10.1</v>
      </c>
      <c r="S56" s="8" t="s">
        <v>43</v>
      </c>
      <c r="T56" s="16">
        <v>0.016666666666666666</v>
      </c>
      <c r="U56" s="9">
        <v>0.04576388888888889</v>
      </c>
      <c r="V56" s="9">
        <f t="shared" si="3"/>
        <v>0.029097222222222222</v>
      </c>
      <c r="W56" s="17">
        <v>20</v>
      </c>
      <c r="X56" s="6"/>
    </row>
    <row r="57" spans="14:24" ht="15" customHeight="1">
      <c r="N57" s="3">
        <v>21</v>
      </c>
      <c r="O57" s="8" t="s">
        <v>101</v>
      </c>
      <c r="P57" s="8" t="s">
        <v>107</v>
      </c>
      <c r="Q57" s="8">
        <v>2</v>
      </c>
      <c r="R57" s="8">
        <v>13.1</v>
      </c>
      <c r="S57" s="8" t="s">
        <v>43</v>
      </c>
      <c r="T57" s="16">
        <v>0.007638888888888889</v>
      </c>
      <c r="U57" s="9">
        <v>0.03729166666666667</v>
      </c>
      <c r="V57" s="9">
        <f t="shared" si="3"/>
        <v>0.029652777777777778</v>
      </c>
      <c r="W57" s="17">
        <v>21</v>
      </c>
      <c r="X57" s="6"/>
    </row>
    <row r="58" spans="14:24" ht="15" customHeight="1">
      <c r="N58" s="3">
        <v>22</v>
      </c>
      <c r="O58" s="8" t="s">
        <v>123</v>
      </c>
      <c r="P58" s="8" t="s">
        <v>121</v>
      </c>
      <c r="Q58" s="8">
        <v>2</v>
      </c>
      <c r="R58" s="8">
        <v>15.2</v>
      </c>
      <c r="S58" s="8" t="s">
        <v>43</v>
      </c>
      <c r="T58" s="16">
        <v>0.009027777777777779</v>
      </c>
      <c r="U58" s="9">
        <v>0.03894675925925926</v>
      </c>
      <c r="V58" s="9">
        <f t="shared" si="3"/>
        <v>0.029918981481481477</v>
      </c>
      <c r="W58" s="17">
        <v>22</v>
      </c>
      <c r="X58" s="6"/>
    </row>
    <row r="59" spans="14:24" ht="12.75" customHeight="1">
      <c r="N59" s="3">
        <v>23</v>
      </c>
      <c r="O59" s="8" t="s">
        <v>59</v>
      </c>
      <c r="P59" s="8" t="s">
        <v>63</v>
      </c>
      <c r="Q59" s="8">
        <v>2</v>
      </c>
      <c r="R59" s="8">
        <v>5.6</v>
      </c>
      <c r="S59" s="8" t="s">
        <v>43</v>
      </c>
      <c r="T59" s="16">
        <v>0.013888888888888888</v>
      </c>
      <c r="U59" s="9">
        <v>0.04416666666666667</v>
      </c>
      <c r="V59" s="9">
        <f t="shared" si="3"/>
        <v>0.03027777777777778</v>
      </c>
      <c r="W59" s="17">
        <v>23</v>
      </c>
      <c r="X59" s="6"/>
    </row>
    <row r="60" spans="14:24" ht="15" customHeight="1">
      <c r="N60" s="3">
        <v>24</v>
      </c>
      <c r="O60" s="8" t="s">
        <v>104</v>
      </c>
      <c r="P60" s="8" t="s">
        <v>107</v>
      </c>
      <c r="Q60" s="8">
        <v>2</v>
      </c>
      <c r="R60" s="8">
        <v>13.2</v>
      </c>
      <c r="S60" s="8" t="s">
        <v>43</v>
      </c>
      <c r="T60" s="16">
        <v>0.017361111111111112</v>
      </c>
      <c r="U60" s="9">
        <v>0.048321759259259266</v>
      </c>
      <c r="V60" s="9">
        <f t="shared" si="3"/>
        <v>0.030960648148148154</v>
      </c>
      <c r="W60" s="17">
        <v>24</v>
      </c>
      <c r="X60" s="6"/>
    </row>
    <row r="61" spans="14:24" ht="15" customHeight="1">
      <c r="N61" s="3">
        <v>25</v>
      </c>
      <c r="O61" s="8" t="s">
        <v>82</v>
      </c>
      <c r="P61" s="8" t="s">
        <v>83</v>
      </c>
      <c r="Q61" s="8">
        <v>2</v>
      </c>
      <c r="R61" s="8">
        <v>13.4</v>
      </c>
      <c r="S61" s="8" t="s">
        <v>43</v>
      </c>
      <c r="T61" s="16">
        <v>0.020833333333333332</v>
      </c>
      <c r="U61" s="9">
        <v>0.0518287037037037</v>
      </c>
      <c r="V61" s="9">
        <f t="shared" si="3"/>
        <v>0.03099537037037037</v>
      </c>
      <c r="W61" s="17">
        <v>25</v>
      </c>
      <c r="X61" s="6"/>
    </row>
    <row r="62" spans="14:24" ht="15" customHeight="1">
      <c r="N62" s="3">
        <v>26</v>
      </c>
      <c r="O62" s="8" t="s">
        <v>96</v>
      </c>
      <c r="P62" s="8" t="s">
        <v>98</v>
      </c>
      <c r="Q62" s="8">
        <v>2</v>
      </c>
      <c r="R62" s="8">
        <v>15.5</v>
      </c>
      <c r="S62" s="8" t="s">
        <v>43</v>
      </c>
      <c r="T62" s="16">
        <v>0.027777777777777776</v>
      </c>
      <c r="U62" s="9">
        <v>0.06452546296296297</v>
      </c>
      <c r="V62" s="9">
        <f t="shared" si="3"/>
        <v>0.03674768518518519</v>
      </c>
      <c r="W62" s="17">
        <v>26</v>
      </c>
      <c r="X62" s="6"/>
    </row>
    <row r="63" spans="14:24" ht="15" customHeight="1">
      <c r="N63" s="3">
        <v>27</v>
      </c>
      <c r="O63" s="8" t="s">
        <v>125</v>
      </c>
      <c r="P63" s="8" t="s">
        <v>121</v>
      </c>
      <c r="Q63" s="8">
        <v>2</v>
      </c>
      <c r="R63" s="8">
        <v>17.1</v>
      </c>
      <c r="S63" s="8" t="s">
        <v>43</v>
      </c>
      <c r="T63" s="16">
        <v>0.02152777777777778</v>
      </c>
      <c r="U63" s="9">
        <v>0.0691087962962963</v>
      </c>
      <c r="V63" s="9">
        <f t="shared" si="3"/>
        <v>0.04758101851851851</v>
      </c>
      <c r="W63" s="17">
        <v>27</v>
      </c>
      <c r="X63" s="6"/>
    </row>
    <row r="64" spans="14:24" ht="15" customHeight="1">
      <c r="N64" s="3">
        <v>28</v>
      </c>
      <c r="O64" s="8" t="s">
        <v>115</v>
      </c>
      <c r="P64" s="8" t="s">
        <v>110</v>
      </c>
      <c r="Q64" s="8">
        <v>2</v>
      </c>
      <c r="R64" s="8">
        <v>8.6</v>
      </c>
      <c r="S64" s="8" t="s">
        <v>43</v>
      </c>
      <c r="T64" s="16">
        <v>0.0062499999999999995</v>
      </c>
      <c r="U64" s="9">
        <v>0.05956018518518519</v>
      </c>
      <c r="V64" s="9">
        <f t="shared" si="3"/>
        <v>0.05331018518518519</v>
      </c>
      <c r="W64" s="17">
        <v>28</v>
      </c>
      <c r="X64" s="6"/>
    </row>
    <row r="65" spans="14:24" ht="15" customHeight="1">
      <c r="N65" s="3">
        <v>29</v>
      </c>
      <c r="O65" s="8" t="s">
        <v>116</v>
      </c>
      <c r="P65" s="8" t="s">
        <v>110</v>
      </c>
      <c r="Q65" s="8">
        <v>2</v>
      </c>
      <c r="R65" s="8">
        <v>9.2</v>
      </c>
      <c r="S65" s="8" t="s">
        <v>43</v>
      </c>
      <c r="T65" s="16">
        <v>0.024305555555555556</v>
      </c>
      <c r="U65" s="9">
        <v>0.08003472222222223</v>
      </c>
      <c r="V65" s="9">
        <f t="shared" si="3"/>
        <v>0.05572916666666668</v>
      </c>
      <c r="W65" s="17">
        <v>29</v>
      </c>
      <c r="X65" s="6"/>
    </row>
    <row r="66" spans="14:24" ht="15" customHeight="1">
      <c r="N66" s="3">
        <v>30</v>
      </c>
      <c r="O66" s="8" t="s">
        <v>119</v>
      </c>
      <c r="P66" s="8" t="s">
        <v>110</v>
      </c>
      <c r="Q66" s="8">
        <v>2</v>
      </c>
      <c r="R66" s="8">
        <v>9.5</v>
      </c>
      <c r="S66" s="8" t="s">
        <v>43</v>
      </c>
      <c r="T66" s="16">
        <v>0.02638888888888889</v>
      </c>
      <c r="U66" s="9">
        <v>0.08344907407407408</v>
      </c>
      <c r="V66" s="9">
        <f t="shared" si="3"/>
        <v>0.057060185185185186</v>
      </c>
      <c r="W66" s="17">
        <v>30</v>
      </c>
      <c r="X66" s="6"/>
    </row>
    <row r="67" spans="14:24" ht="15" customHeight="1">
      <c r="N67" s="3">
        <v>31</v>
      </c>
      <c r="O67" s="8" t="s">
        <v>79</v>
      </c>
      <c r="P67" s="8" t="s">
        <v>86</v>
      </c>
      <c r="Q67" s="8">
        <v>2</v>
      </c>
      <c r="R67" s="8">
        <v>10.2</v>
      </c>
      <c r="S67" s="8" t="s">
        <v>43</v>
      </c>
      <c r="T67" s="16">
        <v>0.002777777777777778</v>
      </c>
      <c r="U67" s="9">
        <v>0.061782407407407404</v>
      </c>
      <c r="V67" s="9">
        <f t="shared" si="3"/>
        <v>0.05900462962962963</v>
      </c>
      <c r="W67" s="17">
        <v>31</v>
      </c>
      <c r="X67" s="6"/>
    </row>
    <row r="68" spans="14:24" ht="15" customHeight="1">
      <c r="N68" s="3">
        <v>32</v>
      </c>
      <c r="O68" s="8" t="s">
        <v>118</v>
      </c>
      <c r="P68" s="8" t="s">
        <v>110</v>
      </c>
      <c r="Q68" s="8">
        <v>2</v>
      </c>
      <c r="R68" s="8">
        <v>9.4</v>
      </c>
      <c r="S68" s="8" t="s">
        <v>43</v>
      </c>
      <c r="T68" s="16">
        <v>0.03263888888888889</v>
      </c>
      <c r="U68" s="9">
        <v>0.06905092592592592</v>
      </c>
      <c r="V68" s="9">
        <f t="shared" si="3"/>
        <v>0.03641203703703703</v>
      </c>
      <c r="W68" s="18" t="s">
        <v>155</v>
      </c>
      <c r="X68" s="6" t="s">
        <v>155</v>
      </c>
    </row>
    <row r="69" spans="14:24" ht="15" customHeight="1">
      <c r="N69" s="3">
        <v>33</v>
      </c>
      <c r="O69" s="8" t="s">
        <v>50</v>
      </c>
      <c r="P69" s="8" t="s">
        <v>48</v>
      </c>
      <c r="Q69" s="8">
        <v>2</v>
      </c>
      <c r="R69" s="8">
        <v>4.5</v>
      </c>
      <c r="S69" s="8" t="s">
        <v>43</v>
      </c>
      <c r="T69" s="16">
        <v>0.008333333333333333</v>
      </c>
      <c r="U69" s="9">
        <v>0.045023148148148145</v>
      </c>
      <c r="V69" s="9">
        <f t="shared" si="3"/>
        <v>0.036689814814814814</v>
      </c>
      <c r="W69" s="18" t="s">
        <v>155</v>
      </c>
      <c r="X69" s="6" t="s">
        <v>155</v>
      </c>
    </row>
    <row r="70" spans="14:24" ht="15" customHeight="1">
      <c r="N70" s="3">
        <v>34</v>
      </c>
      <c r="O70" s="8" t="s">
        <v>61</v>
      </c>
      <c r="P70" s="8" t="s">
        <v>63</v>
      </c>
      <c r="Q70" s="8">
        <v>2</v>
      </c>
      <c r="R70" s="8">
        <v>6.3</v>
      </c>
      <c r="S70" s="8" t="s">
        <v>43</v>
      </c>
      <c r="T70" s="16">
        <v>0.027083333333333334</v>
      </c>
      <c r="U70" s="9">
        <v>0.06798611111111111</v>
      </c>
      <c r="V70" s="9">
        <f t="shared" si="3"/>
        <v>0.040902777777777774</v>
      </c>
      <c r="W70" s="18" t="s">
        <v>155</v>
      </c>
      <c r="X70" s="6" t="s">
        <v>155</v>
      </c>
    </row>
    <row r="71" spans="14:24" ht="15" customHeight="1">
      <c r="N71" s="3">
        <v>35</v>
      </c>
      <c r="O71" s="8" t="s">
        <v>117</v>
      </c>
      <c r="P71" s="8" t="s">
        <v>110</v>
      </c>
      <c r="Q71" s="8">
        <v>2</v>
      </c>
      <c r="R71" s="8">
        <v>9.3</v>
      </c>
      <c r="S71" s="8" t="s">
        <v>43</v>
      </c>
      <c r="T71" s="16">
        <v>0.02013888888888889</v>
      </c>
      <c r="U71" s="9">
        <v>0.08350694444444445</v>
      </c>
      <c r="V71" s="9">
        <f t="shared" si="3"/>
        <v>0.06336805555555557</v>
      </c>
      <c r="W71" s="18" t="s">
        <v>155</v>
      </c>
      <c r="X71" s="6" t="s">
        <v>155</v>
      </c>
    </row>
    <row r="72" ht="15" customHeight="1"/>
    <row r="73" ht="15" customHeight="1"/>
    <row r="74" spans="2:15" ht="15" customHeight="1">
      <c r="B74" s="33" t="s">
        <v>169</v>
      </c>
      <c r="O74" s="33" t="s">
        <v>169</v>
      </c>
    </row>
    <row r="75" spans="2:15" ht="15" customHeight="1">
      <c r="B75" t="s">
        <v>166</v>
      </c>
      <c r="O75" t="s">
        <v>167</v>
      </c>
    </row>
    <row r="76" ht="15" customHeight="1"/>
    <row r="77" spans="1:24" ht="15" customHeight="1">
      <c r="A77" s="58" t="s">
        <v>33</v>
      </c>
      <c r="B77" s="58" t="s">
        <v>0</v>
      </c>
      <c r="C77" s="58" t="s">
        <v>1</v>
      </c>
      <c r="D77" s="58" t="s">
        <v>11</v>
      </c>
      <c r="E77" s="58" t="s">
        <v>32</v>
      </c>
      <c r="F77" s="58" t="s">
        <v>42</v>
      </c>
      <c r="G77" s="67" t="s">
        <v>2</v>
      </c>
      <c r="H77" s="67"/>
      <c r="I77" s="67"/>
      <c r="J77" s="67"/>
      <c r="K77" s="67"/>
      <c r="N77" s="58" t="s">
        <v>33</v>
      </c>
      <c r="O77" s="58" t="s">
        <v>0</v>
      </c>
      <c r="P77" s="58" t="s">
        <v>1</v>
      </c>
      <c r="Q77" s="58" t="s">
        <v>11</v>
      </c>
      <c r="R77" s="58" t="s">
        <v>32</v>
      </c>
      <c r="S77" s="58" t="s">
        <v>42</v>
      </c>
      <c r="T77" s="67" t="s">
        <v>2</v>
      </c>
      <c r="U77" s="67"/>
      <c r="V77" s="67"/>
      <c r="W77" s="67"/>
      <c r="X77" s="67"/>
    </row>
    <row r="78" spans="1:24" ht="15" customHeight="1">
      <c r="A78" s="58"/>
      <c r="B78" s="58"/>
      <c r="C78" s="58"/>
      <c r="D78" s="58"/>
      <c r="E78" s="58"/>
      <c r="F78" s="58"/>
      <c r="G78" s="2" t="s">
        <v>3</v>
      </c>
      <c r="H78" s="2" t="s">
        <v>4</v>
      </c>
      <c r="I78" s="2" t="s">
        <v>5</v>
      </c>
      <c r="J78" s="2" t="s">
        <v>6</v>
      </c>
      <c r="K78" s="2" t="s">
        <v>7</v>
      </c>
      <c r="N78" s="58"/>
      <c r="O78" s="58"/>
      <c r="P78" s="58"/>
      <c r="Q78" s="58"/>
      <c r="R78" s="58"/>
      <c r="S78" s="58"/>
      <c r="T78" s="2" t="s">
        <v>3</v>
      </c>
      <c r="U78" s="2" t="s">
        <v>4</v>
      </c>
      <c r="V78" s="2" t="s">
        <v>5</v>
      </c>
      <c r="W78" s="2" t="s">
        <v>6</v>
      </c>
      <c r="X78" s="2" t="s">
        <v>7</v>
      </c>
    </row>
    <row r="79" spans="1:24" ht="15" customHeight="1">
      <c r="A79" s="3">
        <v>1</v>
      </c>
      <c r="B79" s="1" t="s">
        <v>51</v>
      </c>
      <c r="C79" s="1" t="s">
        <v>48</v>
      </c>
      <c r="D79" s="1">
        <v>3</v>
      </c>
      <c r="E79" s="1">
        <v>4.2</v>
      </c>
      <c r="F79" s="1" t="s">
        <v>44</v>
      </c>
      <c r="G79" s="16">
        <v>0.001388888888888889</v>
      </c>
      <c r="H79" s="9">
        <v>0.03961805555555555</v>
      </c>
      <c r="I79" s="9">
        <f aca="true" t="shared" si="4" ref="I79:I85">H79-G79</f>
        <v>0.03822916666666666</v>
      </c>
      <c r="J79" s="17">
        <v>1</v>
      </c>
      <c r="K79" s="1"/>
      <c r="N79" s="3">
        <v>1</v>
      </c>
      <c r="O79" s="1" t="s">
        <v>87</v>
      </c>
      <c r="P79" s="1" t="s">
        <v>83</v>
      </c>
      <c r="Q79" s="1">
        <v>3</v>
      </c>
      <c r="R79" s="1">
        <v>14.2</v>
      </c>
      <c r="S79" s="1" t="s">
        <v>43</v>
      </c>
      <c r="T79" s="16">
        <v>0.006944444444444444</v>
      </c>
      <c r="U79" s="9">
        <v>0.030347222222222223</v>
      </c>
      <c r="V79" s="9">
        <f aca="true" t="shared" si="5" ref="V79:V87">U79-T79</f>
        <v>0.02340277777777778</v>
      </c>
      <c r="W79" s="17">
        <v>1</v>
      </c>
      <c r="X79" s="1"/>
    </row>
    <row r="80" spans="1:24" ht="15" customHeight="1">
      <c r="A80" s="3">
        <v>2</v>
      </c>
      <c r="B80" s="6" t="s">
        <v>147</v>
      </c>
      <c r="C80" s="6" t="s">
        <v>121</v>
      </c>
      <c r="D80" s="6">
        <v>3</v>
      </c>
      <c r="E80" s="6">
        <v>19.4</v>
      </c>
      <c r="F80" s="6" t="s">
        <v>44</v>
      </c>
      <c r="G80" s="29">
        <v>0.010416666666666666</v>
      </c>
      <c r="H80" s="9">
        <v>0.05667824074074074</v>
      </c>
      <c r="I80" s="9">
        <f t="shared" si="4"/>
        <v>0.04626157407407407</v>
      </c>
      <c r="J80" s="17" t="s">
        <v>49</v>
      </c>
      <c r="K80" s="1" t="s">
        <v>49</v>
      </c>
      <c r="N80" s="3">
        <v>2</v>
      </c>
      <c r="O80" s="1" t="s">
        <v>84</v>
      </c>
      <c r="P80" s="1" t="s">
        <v>83</v>
      </c>
      <c r="Q80" s="1">
        <v>3</v>
      </c>
      <c r="R80" s="1">
        <v>13.5</v>
      </c>
      <c r="S80" s="1" t="s">
        <v>43</v>
      </c>
      <c r="T80" s="16">
        <v>0.005555555555555556</v>
      </c>
      <c r="U80" s="9">
        <v>0.030347222222222223</v>
      </c>
      <c r="V80" s="9">
        <f t="shared" si="5"/>
        <v>0.024791666666666667</v>
      </c>
      <c r="W80" s="17">
        <v>2</v>
      </c>
      <c r="X80" s="1"/>
    </row>
    <row r="81" spans="1:24" ht="15" customHeight="1">
      <c r="A81" s="3">
        <v>3</v>
      </c>
      <c r="B81" s="6" t="s">
        <v>146</v>
      </c>
      <c r="C81" s="1" t="s">
        <v>121</v>
      </c>
      <c r="D81" s="1">
        <v>3</v>
      </c>
      <c r="E81" s="6">
        <v>19.3</v>
      </c>
      <c r="F81" s="6" t="s">
        <v>44</v>
      </c>
      <c r="G81" s="16">
        <v>0.009722222222222222</v>
      </c>
      <c r="H81" s="9">
        <v>0.05704861111111111</v>
      </c>
      <c r="I81" s="9">
        <f t="shared" si="4"/>
        <v>0.04732638888888889</v>
      </c>
      <c r="J81" s="17" t="s">
        <v>49</v>
      </c>
      <c r="K81" s="1" t="s">
        <v>49</v>
      </c>
      <c r="N81" s="3">
        <v>3</v>
      </c>
      <c r="O81" s="1" t="s">
        <v>129</v>
      </c>
      <c r="P81" s="1" t="s">
        <v>121</v>
      </c>
      <c r="Q81" s="1">
        <v>3</v>
      </c>
      <c r="R81" s="1">
        <v>15.4</v>
      </c>
      <c r="S81" s="1" t="s">
        <v>43</v>
      </c>
      <c r="T81" s="16">
        <v>0.0006944444444444445</v>
      </c>
      <c r="U81" s="9">
        <v>0.029629629629629627</v>
      </c>
      <c r="V81" s="9">
        <f t="shared" si="5"/>
        <v>0.028935185185185182</v>
      </c>
      <c r="W81" s="17">
        <v>3</v>
      </c>
      <c r="X81" s="1"/>
    </row>
    <row r="82" spans="1:24" ht="15" customHeight="1">
      <c r="A82" s="3">
        <v>4</v>
      </c>
      <c r="B82" s="6" t="s">
        <v>145</v>
      </c>
      <c r="C82" s="1" t="s">
        <v>121</v>
      </c>
      <c r="D82" s="1">
        <v>3</v>
      </c>
      <c r="E82" s="6">
        <v>19.2</v>
      </c>
      <c r="F82" s="6" t="s">
        <v>44</v>
      </c>
      <c r="G82" s="16">
        <v>0.009027777777777779</v>
      </c>
      <c r="H82" s="9">
        <v>0.06107638888888889</v>
      </c>
      <c r="I82" s="9">
        <f t="shared" si="4"/>
        <v>0.05204861111111111</v>
      </c>
      <c r="J82" s="17" t="s">
        <v>49</v>
      </c>
      <c r="K82" s="1" t="s">
        <v>49</v>
      </c>
      <c r="N82" s="3">
        <v>4</v>
      </c>
      <c r="O82" s="1" t="s">
        <v>53</v>
      </c>
      <c r="P82" s="1" t="s">
        <v>48</v>
      </c>
      <c r="Q82" s="1">
        <v>3</v>
      </c>
      <c r="R82" s="1">
        <v>4.4</v>
      </c>
      <c r="S82" s="1" t="s">
        <v>43</v>
      </c>
      <c r="T82" s="16">
        <v>0</v>
      </c>
      <c r="U82" s="9">
        <v>0.04023148148148148</v>
      </c>
      <c r="V82" s="9">
        <f t="shared" si="5"/>
        <v>0.04023148148148148</v>
      </c>
      <c r="W82" s="17">
        <v>4</v>
      </c>
      <c r="X82" s="1"/>
    </row>
    <row r="83" spans="1:24" ht="15" customHeight="1">
      <c r="A83" s="3">
        <v>5</v>
      </c>
      <c r="B83" s="1" t="s">
        <v>85</v>
      </c>
      <c r="C83" s="1" t="s">
        <v>83</v>
      </c>
      <c r="D83" s="1">
        <v>3</v>
      </c>
      <c r="E83" s="1">
        <v>14.1</v>
      </c>
      <c r="F83" s="1" t="s">
        <v>44</v>
      </c>
      <c r="G83" s="16">
        <v>0.008333333333333333</v>
      </c>
      <c r="H83" s="9">
        <v>0.06083333333333333</v>
      </c>
      <c r="I83" s="9">
        <f t="shared" si="4"/>
        <v>0.0525</v>
      </c>
      <c r="J83" s="17">
        <v>2</v>
      </c>
      <c r="K83" s="1"/>
      <c r="N83" s="3">
        <v>5</v>
      </c>
      <c r="O83" s="1" t="s">
        <v>131</v>
      </c>
      <c r="P83" s="1" t="s">
        <v>121</v>
      </c>
      <c r="Q83" s="1">
        <v>3</v>
      </c>
      <c r="R83" s="1">
        <v>16.6</v>
      </c>
      <c r="S83" s="1" t="s">
        <v>43</v>
      </c>
      <c r="T83" s="16">
        <v>0.004861111111111111</v>
      </c>
      <c r="U83" s="9">
        <v>0.05269675925925926</v>
      </c>
      <c r="V83" s="9">
        <f t="shared" si="5"/>
        <v>0.047835648148148155</v>
      </c>
      <c r="W83" s="17">
        <v>5</v>
      </c>
      <c r="X83" s="1"/>
    </row>
    <row r="84" spans="1:24" ht="15" customHeight="1">
      <c r="A84" s="3">
        <v>6</v>
      </c>
      <c r="B84" s="1" t="s">
        <v>52</v>
      </c>
      <c r="C84" s="1" t="s">
        <v>48</v>
      </c>
      <c r="D84" s="1">
        <v>3</v>
      </c>
      <c r="E84" s="1">
        <v>4.3</v>
      </c>
      <c r="F84" s="1" t="s">
        <v>44</v>
      </c>
      <c r="G84" s="16">
        <v>0.004166666666666667</v>
      </c>
      <c r="H84" s="9">
        <v>0.06497685185185186</v>
      </c>
      <c r="I84" s="9">
        <f t="shared" si="4"/>
        <v>0.06081018518518519</v>
      </c>
      <c r="J84" s="17">
        <v>3</v>
      </c>
      <c r="K84" s="1"/>
      <c r="N84" s="3">
        <v>6</v>
      </c>
      <c r="O84" s="1" t="s">
        <v>130</v>
      </c>
      <c r="P84" s="1" t="s">
        <v>121</v>
      </c>
      <c r="Q84" s="1">
        <v>3</v>
      </c>
      <c r="R84" s="1">
        <v>15.1</v>
      </c>
      <c r="S84" s="1" t="s">
        <v>43</v>
      </c>
      <c r="T84" s="16">
        <v>0.002777777777777778</v>
      </c>
      <c r="U84" s="9">
        <v>0.05265046296296296</v>
      </c>
      <c r="V84" s="9">
        <f t="shared" si="5"/>
        <v>0.04987268518518519</v>
      </c>
      <c r="W84" s="17">
        <v>6</v>
      </c>
      <c r="X84" s="1"/>
    </row>
    <row r="85" spans="1:24" ht="15" customHeight="1">
      <c r="A85" s="3">
        <v>7</v>
      </c>
      <c r="B85" s="1" t="s">
        <v>109</v>
      </c>
      <c r="C85" s="1" t="s">
        <v>110</v>
      </c>
      <c r="D85" s="1">
        <v>3</v>
      </c>
      <c r="E85" s="1">
        <v>8.3</v>
      </c>
      <c r="F85" s="1" t="s">
        <v>44</v>
      </c>
      <c r="G85" s="16">
        <v>0.0062499999999999995</v>
      </c>
      <c r="H85" s="9">
        <v>0.07703703703703703</v>
      </c>
      <c r="I85" s="9">
        <f t="shared" si="4"/>
        <v>0.07078703703703702</v>
      </c>
      <c r="J85" s="18" t="s">
        <v>155</v>
      </c>
      <c r="K85" s="6" t="s">
        <v>155</v>
      </c>
      <c r="N85" s="3">
        <v>7</v>
      </c>
      <c r="O85" s="1" t="s">
        <v>76</v>
      </c>
      <c r="P85" s="1" t="s">
        <v>110</v>
      </c>
      <c r="Q85" s="1">
        <v>3</v>
      </c>
      <c r="R85" s="1">
        <v>11.5</v>
      </c>
      <c r="S85" s="1" t="s">
        <v>43</v>
      </c>
      <c r="T85" s="16">
        <v>0.003472222222222222</v>
      </c>
      <c r="U85" s="9">
        <v>0.05337962962962963</v>
      </c>
      <c r="V85" s="9">
        <f t="shared" si="5"/>
        <v>0.04990740740740741</v>
      </c>
      <c r="W85" s="17">
        <v>7</v>
      </c>
      <c r="X85" s="1"/>
    </row>
    <row r="86" spans="1:24" ht="15" customHeight="1">
      <c r="A86" s="41"/>
      <c r="B86" s="42"/>
      <c r="C86" s="42"/>
      <c r="D86" s="42"/>
      <c r="E86" s="42"/>
      <c r="F86" s="42"/>
      <c r="G86" s="44"/>
      <c r="H86" s="10"/>
      <c r="I86" s="10"/>
      <c r="J86" s="41"/>
      <c r="K86" s="42"/>
      <c r="N86" s="3">
        <v>8</v>
      </c>
      <c r="O86" s="1" t="s">
        <v>112</v>
      </c>
      <c r="P86" s="1" t="s">
        <v>110</v>
      </c>
      <c r="Q86" s="1">
        <v>3</v>
      </c>
      <c r="R86" s="1">
        <v>11.6</v>
      </c>
      <c r="S86" s="1" t="s">
        <v>43</v>
      </c>
      <c r="T86" s="16">
        <v>0.0020833333333333333</v>
      </c>
      <c r="U86" s="9">
        <v>0.07702546296296296</v>
      </c>
      <c r="V86" s="9">
        <f t="shared" si="5"/>
        <v>0.07494212962962962</v>
      </c>
      <c r="W86" s="18" t="s">
        <v>155</v>
      </c>
      <c r="X86" s="6" t="s">
        <v>155</v>
      </c>
    </row>
    <row r="87" spans="1:24" ht="15" customHeight="1">
      <c r="A87" s="41"/>
      <c r="B87" s="42"/>
      <c r="C87" s="42"/>
      <c r="D87" s="42"/>
      <c r="E87" s="42"/>
      <c r="F87" s="42"/>
      <c r="G87" s="44"/>
      <c r="H87" s="10"/>
      <c r="I87" s="10"/>
      <c r="J87" s="41"/>
      <c r="K87" s="42"/>
      <c r="N87" s="3">
        <v>9</v>
      </c>
      <c r="O87" s="1" t="s">
        <v>111</v>
      </c>
      <c r="P87" s="1" t="s">
        <v>110</v>
      </c>
      <c r="Q87" s="1">
        <v>3</v>
      </c>
      <c r="R87" s="1">
        <v>9.1</v>
      </c>
      <c r="S87" s="1" t="s">
        <v>43</v>
      </c>
      <c r="T87" s="16">
        <v>0.007638888888888889</v>
      </c>
      <c r="U87" s="9">
        <v>0.08641203703703704</v>
      </c>
      <c r="V87" s="9">
        <f t="shared" si="5"/>
        <v>0.07877314814814815</v>
      </c>
      <c r="W87" s="18" t="s">
        <v>155</v>
      </c>
      <c r="X87" s="6" t="s">
        <v>155</v>
      </c>
    </row>
    <row r="119" spans="2:11" ht="15">
      <c r="B119" s="7" t="s">
        <v>143</v>
      </c>
      <c r="C119" s="7" t="s">
        <v>70</v>
      </c>
      <c r="D119" s="7">
        <v>1</v>
      </c>
      <c r="E119" s="7">
        <v>7.6</v>
      </c>
      <c r="F119" s="11" t="s">
        <v>44</v>
      </c>
      <c r="G119" s="14">
        <v>0.015277777777777777</v>
      </c>
      <c r="H119" s="9">
        <v>0.03241898148148148</v>
      </c>
      <c r="I119" s="9">
        <f>H119-G119</f>
        <v>0.0171412037037037</v>
      </c>
      <c r="J119" s="3">
        <v>16</v>
      </c>
      <c r="K119" s="15"/>
    </row>
    <row r="120" spans="2:11" ht="15">
      <c r="B120" s="7" t="s">
        <v>141</v>
      </c>
      <c r="C120" s="7" t="s">
        <v>70</v>
      </c>
      <c r="D120" s="7">
        <v>1</v>
      </c>
      <c r="E120" s="7">
        <v>8.2</v>
      </c>
      <c r="F120" s="11" t="s">
        <v>44</v>
      </c>
      <c r="G120" s="14">
        <v>0.008333333333333333</v>
      </c>
      <c r="H120" s="9">
        <v>0.046168981481481484</v>
      </c>
      <c r="I120" s="9">
        <f>H120-G120</f>
        <v>0.03783564814814815</v>
      </c>
      <c r="J120" s="3">
        <v>17</v>
      </c>
      <c r="K120" s="15"/>
    </row>
    <row r="121" spans="2:11" ht="15">
      <c r="B121" s="7" t="s">
        <v>142</v>
      </c>
      <c r="C121" s="7" t="s">
        <v>70</v>
      </c>
      <c r="D121" s="7">
        <v>1</v>
      </c>
      <c r="E121" s="7">
        <v>8.1</v>
      </c>
      <c r="F121" s="11" t="s">
        <v>44</v>
      </c>
      <c r="G121" s="14">
        <v>0.004861111111111111</v>
      </c>
      <c r="H121" s="9">
        <v>0.04618055555555556</v>
      </c>
      <c r="I121" s="9">
        <f>H121-G121</f>
        <v>0.04131944444444445</v>
      </c>
      <c r="J121" s="3">
        <v>18</v>
      </c>
      <c r="K121" s="15"/>
    </row>
    <row r="128" spans="2:11" ht="1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ht="1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1" spans="2:11" ht="15">
      <c r="B131" s="1"/>
      <c r="C131" s="1"/>
      <c r="D131" s="1"/>
      <c r="E131" s="1"/>
      <c r="F131" s="1"/>
      <c r="G131" s="1"/>
      <c r="H131" s="1"/>
      <c r="I131" s="1"/>
      <c r="J131" s="1"/>
      <c r="K131" s="1"/>
    </row>
  </sheetData>
  <sheetProtection password="CC71" sheet="1" formatCells="0" formatColumns="0" formatRows="0" insertColumns="0" insertRows="0" insertHyperlinks="0" deleteColumns="0" deleteRows="0" sort="0" autoFilter="0" pivotTables="0"/>
  <mergeCells count="42">
    <mergeCell ref="A77:A78"/>
    <mergeCell ref="B77:B78"/>
    <mergeCell ref="C77:C78"/>
    <mergeCell ref="D77:D78"/>
    <mergeCell ref="E77:E78"/>
    <mergeCell ref="F77:F78"/>
    <mergeCell ref="T77:X77"/>
    <mergeCell ref="N35:N36"/>
    <mergeCell ref="O35:O36"/>
    <mergeCell ref="P35:P36"/>
    <mergeCell ref="Q35:Q36"/>
    <mergeCell ref="G77:K77"/>
    <mergeCell ref="F35:F36"/>
    <mergeCell ref="R35:R36"/>
    <mergeCell ref="S35:S36"/>
    <mergeCell ref="T35:X35"/>
    <mergeCell ref="N77:N78"/>
    <mergeCell ref="O77:O78"/>
    <mergeCell ref="P77:P78"/>
    <mergeCell ref="Q77:Q78"/>
    <mergeCell ref="R77:R78"/>
    <mergeCell ref="S77:S78"/>
    <mergeCell ref="O5:O6"/>
    <mergeCell ref="P5:P6"/>
    <mergeCell ref="Q5:Q6"/>
    <mergeCell ref="R5:R6"/>
    <mergeCell ref="G35:K35"/>
    <mergeCell ref="A35:A36"/>
    <mergeCell ref="B35:B36"/>
    <mergeCell ref="C35:C36"/>
    <mergeCell ref="D35:D36"/>
    <mergeCell ref="E35:E36"/>
    <mergeCell ref="S5:S6"/>
    <mergeCell ref="T5:X5"/>
    <mergeCell ref="F5:F6"/>
    <mergeCell ref="G5:K5"/>
    <mergeCell ref="A5:A6"/>
    <mergeCell ref="B5:B6"/>
    <mergeCell ref="C5:C6"/>
    <mergeCell ref="D5:D6"/>
    <mergeCell ref="E5:E6"/>
    <mergeCell ref="N5:N6"/>
  </mergeCells>
  <printOptions/>
  <pageMargins left="0.25" right="0.25" top="0.75" bottom="0.75" header="0.3" footer="0.3"/>
  <pageSetup fitToHeight="1" fitToWidth="1" horizontalDpi="600" verticalDpi="600" orientation="portrait" paperSize="9" scale="3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2:AV121"/>
  <sheetViews>
    <sheetView zoomScale="86" zoomScaleNormal="86" zoomScalePageLayoutView="0" workbookViewId="0" topLeftCell="T10">
      <selection activeCell="Z1" sqref="Z1"/>
    </sheetView>
  </sheetViews>
  <sheetFormatPr defaultColWidth="9.140625" defaultRowHeight="15"/>
  <cols>
    <col min="2" max="2" width="27.57421875" style="0" customWidth="1"/>
    <col min="3" max="3" width="19.421875" style="0" customWidth="1"/>
    <col min="4" max="4" width="9.140625" style="0" customWidth="1"/>
    <col min="5" max="5" width="7.57421875" style="0" customWidth="1"/>
    <col min="6" max="6" width="5.8515625" style="0" customWidth="1"/>
    <col min="7" max="7" width="8.00390625" style="0" customWidth="1"/>
    <col min="8" max="8" width="15.140625" style="0" customWidth="1"/>
    <col min="9" max="9" width="14.8515625" style="0" customWidth="1"/>
    <col min="10" max="10" width="13.7109375" style="0" customWidth="1"/>
    <col min="11" max="11" width="14.7109375" style="0" customWidth="1"/>
    <col min="12" max="12" width="15.28125" style="0" customWidth="1"/>
    <col min="13" max="13" width="10.7109375" style="0" customWidth="1"/>
    <col min="14" max="14" width="12.421875" style="0" customWidth="1"/>
    <col min="15" max="15" width="12.8515625" style="0" customWidth="1"/>
    <col min="16" max="16" width="11.00390625" style="0" customWidth="1"/>
    <col min="17" max="17" width="11.421875" style="0" customWidth="1"/>
    <col min="18" max="18" width="11.140625" style="0" customWidth="1"/>
    <col min="19" max="20" width="9.140625" style="0" customWidth="1"/>
    <col min="21" max="21" width="11.28125" style="0" customWidth="1"/>
    <col min="22" max="22" width="9.140625" style="0" customWidth="1"/>
    <col min="26" max="26" width="24.421875" style="0" customWidth="1"/>
    <col min="27" max="27" width="15.7109375" style="0" customWidth="1"/>
    <col min="32" max="32" width="15.8515625" style="0" customWidth="1"/>
    <col min="33" max="33" width="14.7109375" style="0" customWidth="1"/>
    <col min="34" max="34" width="13.28125" style="0" customWidth="1"/>
    <col min="35" max="35" width="14.8515625" style="0" customWidth="1"/>
    <col min="36" max="36" width="11.7109375" style="0" customWidth="1"/>
    <col min="37" max="37" width="11.140625" style="0" customWidth="1"/>
    <col min="38" max="38" width="13.421875" style="0" customWidth="1"/>
    <col min="39" max="39" width="14.421875" style="0" customWidth="1"/>
    <col min="40" max="40" width="11.8515625" style="0" customWidth="1"/>
    <col min="41" max="41" width="11.00390625" style="0" customWidth="1"/>
    <col min="42" max="42" width="11.8515625" style="0" customWidth="1"/>
  </cols>
  <sheetData>
    <row r="1" ht="59.25" customHeight="1"/>
    <row r="2" spans="2:26" ht="15.75">
      <c r="B2" s="33" t="s">
        <v>183</v>
      </c>
      <c r="C2" s="33"/>
      <c r="D2" s="33"/>
      <c r="E2" s="33"/>
      <c r="F2" s="33"/>
      <c r="G2" s="33"/>
      <c r="Z2" s="33" t="s">
        <v>183</v>
      </c>
    </row>
    <row r="3" spans="2:26" ht="15">
      <c r="B3" t="s">
        <v>171</v>
      </c>
      <c r="Z3" t="s">
        <v>172</v>
      </c>
    </row>
    <row r="5" spans="1:47" ht="15" customHeight="1">
      <c r="A5" s="58" t="s">
        <v>33</v>
      </c>
      <c r="B5" s="58" t="s">
        <v>0</v>
      </c>
      <c r="C5" s="58" t="s">
        <v>1</v>
      </c>
      <c r="D5" s="58" t="s">
        <v>11</v>
      </c>
      <c r="E5" s="58" t="s">
        <v>32</v>
      </c>
      <c r="F5" s="58" t="s">
        <v>42</v>
      </c>
      <c r="G5" s="71" t="s">
        <v>3</v>
      </c>
      <c r="H5" s="70" t="s">
        <v>157</v>
      </c>
      <c r="I5" s="70"/>
      <c r="J5" s="70"/>
      <c r="K5" s="70"/>
      <c r="L5" s="70"/>
      <c r="M5" s="70"/>
      <c r="N5" s="70"/>
      <c r="O5" s="70"/>
      <c r="P5" s="70"/>
      <c r="Q5" s="70"/>
      <c r="R5" s="70"/>
      <c r="S5" s="52"/>
      <c r="T5" s="52"/>
      <c r="U5" s="52"/>
      <c r="V5" s="52"/>
      <c r="W5" s="52"/>
      <c r="X5" s="53"/>
      <c r="Y5" s="60" t="s">
        <v>33</v>
      </c>
      <c r="Z5" s="60" t="s">
        <v>0</v>
      </c>
      <c r="AA5" s="60" t="s">
        <v>1</v>
      </c>
      <c r="AB5" s="60" t="s">
        <v>11</v>
      </c>
      <c r="AC5" s="60" t="s">
        <v>32</v>
      </c>
      <c r="AD5" s="58" t="s">
        <v>42</v>
      </c>
      <c r="AE5" s="71" t="s">
        <v>3</v>
      </c>
      <c r="AF5" s="70" t="s">
        <v>157</v>
      </c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47"/>
      <c r="AR5" s="47"/>
      <c r="AS5" s="47"/>
      <c r="AT5" s="47"/>
      <c r="AU5" s="47"/>
    </row>
    <row r="6" spans="1:47" ht="44.25" customHeight="1">
      <c r="A6" s="58"/>
      <c r="B6" s="58"/>
      <c r="C6" s="58"/>
      <c r="D6" s="58"/>
      <c r="E6" s="58"/>
      <c r="F6" s="58"/>
      <c r="G6" s="71"/>
      <c r="H6" s="2" t="s">
        <v>195</v>
      </c>
      <c r="I6" s="2" t="s">
        <v>196</v>
      </c>
      <c r="J6" s="2" t="s">
        <v>191</v>
      </c>
      <c r="K6" s="2" t="s">
        <v>192</v>
      </c>
      <c r="L6" s="2" t="s">
        <v>197</v>
      </c>
      <c r="M6" s="2" t="s">
        <v>194</v>
      </c>
      <c r="N6" s="2" t="s">
        <v>12</v>
      </c>
      <c r="O6" s="2" t="s">
        <v>161</v>
      </c>
      <c r="P6" s="51" t="s">
        <v>13</v>
      </c>
      <c r="Q6" s="2" t="s">
        <v>14</v>
      </c>
      <c r="R6" s="2" t="s">
        <v>6</v>
      </c>
      <c r="S6" s="54"/>
      <c r="T6" s="54"/>
      <c r="U6" s="54"/>
      <c r="V6" s="54"/>
      <c r="W6" s="54"/>
      <c r="X6" s="53"/>
      <c r="Y6" s="61"/>
      <c r="Z6" s="61"/>
      <c r="AA6" s="61"/>
      <c r="AB6" s="61"/>
      <c r="AC6" s="61"/>
      <c r="AD6" s="58"/>
      <c r="AE6" s="71"/>
      <c r="AF6" s="2" t="s">
        <v>195</v>
      </c>
      <c r="AG6" s="2" t="s">
        <v>196</v>
      </c>
      <c r="AH6" s="2" t="s">
        <v>191</v>
      </c>
      <c r="AI6" s="2" t="s">
        <v>192</v>
      </c>
      <c r="AJ6" s="2" t="s">
        <v>197</v>
      </c>
      <c r="AK6" s="2" t="s">
        <v>194</v>
      </c>
      <c r="AL6" s="2" t="s">
        <v>12</v>
      </c>
      <c r="AM6" s="2" t="s">
        <v>161</v>
      </c>
      <c r="AN6" s="51" t="s">
        <v>13</v>
      </c>
      <c r="AO6" s="2" t="s">
        <v>14</v>
      </c>
      <c r="AP6" s="2" t="s">
        <v>6</v>
      </c>
      <c r="AQ6" s="46"/>
      <c r="AR6" s="46"/>
      <c r="AS6" s="46"/>
      <c r="AT6" s="46"/>
      <c r="AU6" s="46"/>
    </row>
    <row r="7" spans="1:42" ht="15" customHeight="1">
      <c r="A7" s="3">
        <v>1</v>
      </c>
      <c r="B7" s="7" t="s">
        <v>69</v>
      </c>
      <c r="C7" s="7" t="s">
        <v>67</v>
      </c>
      <c r="D7" s="7">
        <v>1</v>
      </c>
      <c r="E7" s="7">
        <v>7.5</v>
      </c>
      <c r="F7" s="7" t="s">
        <v>44</v>
      </c>
      <c r="G7" s="16">
        <v>0.02361111111111111</v>
      </c>
      <c r="H7" s="6">
        <v>1</v>
      </c>
      <c r="I7" s="6">
        <v>0</v>
      </c>
      <c r="J7" s="6">
        <v>4</v>
      </c>
      <c r="K7" s="6">
        <v>3</v>
      </c>
      <c r="L7" s="6">
        <v>0</v>
      </c>
      <c r="M7" s="6">
        <v>6</v>
      </c>
      <c r="N7" s="6">
        <f aca="true" t="shared" si="0" ref="N7:N21">SUM(H7,I7,J7,K7,L7,M7)</f>
        <v>14</v>
      </c>
      <c r="O7" s="20">
        <v>0.06944444444444443</v>
      </c>
      <c r="P7" s="20">
        <f aca="true" t="shared" si="1" ref="P7:P21">O7-G7-Q7</f>
        <v>0.038194444444444434</v>
      </c>
      <c r="Q7" s="9">
        <v>0.007638888888888889</v>
      </c>
      <c r="R7" s="17">
        <v>1</v>
      </c>
      <c r="Y7" s="3">
        <v>1</v>
      </c>
      <c r="Z7" s="7" t="s">
        <v>73</v>
      </c>
      <c r="AA7" s="7" t="s">
        <v>72</v>
      </c>
      <c r="AB7" s="7">
        <v>1</v>
      </c>
      <c r="AC7" s="7">
        <v>11.2</v>
      </c>
      <c r="AD7" s="7" t="s">
        <v>43</v>
      </c>
      <c r="AE7" s="16">
        <v>0.012499999999999999</v>
      </c>
      <c r="AF7" s="6">
        <v>0</v>
      </c>
      <c r="AG7" s="6">
        <v>0</v>
      </c>
      <c r="AH7" s="6">
        <v>4</v>
      </c>
      <c r="AI7" s="6">
        <v>0</v>
      </c>
      <c r="AJ7" s="6">
        <v>0</v>
      </c>
      <c r="AK7" s="6">
        <v>9</v>
      </c>
      <c r="AL7" s="6">
        <f aca="true" t="shared" si="2" ref="AL7:AL29">SUM(AF7,AG7,AH7,AI7,AJ7,AK7)</f>
        <v>13</v>
      </c>
      <c r="AM7" s="20">
        <v>0.09099537037037037</v>
      </c>
      <c r="AN7" s="20">
        <f aca="true" t="shared" si="3" ref="AN7:AN29">AM7-AE7-AO7</f>
        <v>0.06587962962962962</v>
      </c>
      <c r="AO7" s="9">
        <v>0.012615740740740742</v>
      </c>
      <c r="AP7" s="17">
        <v>1</v>
      </c>
    </row>
    <row r="8" spans="1:42" ht="15" customHeight="1">
      <c r="A8" s="3">
        <v>2</v>
      </c>
      <c r="B8" s="7" t="s">
        <v>20</v>
      </c>
      <c r="C8" s="7" t="s">
        <v>22</v>
      </c>
      <c r="D8" s="7">
        <v>1</v>
      </c>
      <c r="E8" s="7">
        <v>1.5</v>
      </c>
      <c r="F8" s="7" t="s">
        <v>44</v>
      </c>
      <c r="G8" s="16">
        <v>0.03888888888888889</v>
      </c>
      <c r="H8" s="6">
        <v>3</v>
      </c>
      <c r="I8" s="6">
        <v>3</v>
      </c>
      <c r="J8" s="6">
        <v>0</v>
      </c>
      <c r="K8" s="6">
        <v>0</v>
      </c>
      <c r="L8" s="6">
        <v>0</v>
      </c>
      <c r="M8" s="6">
        <v>9</v>
      </c>
      <c r="N8" s="6">
        <f t="shared" si="0"/>
        <v>15</v>
      </c>
      <c r="O8" s="20">
        <v>0.0872337962962963</v>
      </c>
      <c r="P8" s="20">
        <f t="shared" si="1"/>
        <v>0.04047453703703703</v>
      </c>
      <c r="Q8" s="20">
        <v>0.007870370370370371</v>
      </c>
      <c r="R8" s="17">
        <v>2</v>
      </c>
      <c r="Y8" s="3">
        <v>2</v>
      </c>
      <c r="Z8" s="7" t="s">
        <v>88</v>
      </c>
      <c r="AA8" s="7" t="s">
        <v>91</v>
      </c>
      <c r="AB8" s="7">
        <v>1</v>
      </c>
      <c r="AC8" s="7">
        <v>14.5</v>
      </c>
      <c r="AD8" s="7" t="s">
        <v>43</v>
      </c>
      <c r="AE8" s="16">
        <v>0.04305555555555556</v>
      </c>
      <c r="AF8" s="6">
        <v>0</v>
      </c>
      <c r="AG8" s="6">
        <v>0</v>
      </c>
      <c r="AH8" s="6">
        <v>5</v>
      </c>
      <c r="AI8" s="6">
        <v>0</v>
      </c>
      <c r="AJ8" s="6">
        <v>0</v>
      </c>
      <c r="AK8" s="6">
        <v>9</v>
      </c>
      <c r="AL8" s="6">
        <f t="shared" si="2"/>
        <v>14</v>
      </c>
      <c r="AM8" s="20">
        <v>0.09689814814814816</v>
      </c>
      <c r="AN8" s="20">
        <f t="shared" si="3"/>
        <v>0.043310185185185195</v>
      </c>
      <c r="AO8" s="9">
        <v>0.010532407407407407</v>
      </c>
      <c r="AP8" s="17">
        <v>2</v>
      </c>
    </row>
    <row r="9" spans="1:42" ht="15" customHeight="1">
      <c r="A9" s="3">
        <v>3</v>
      </c>
      <c r="B9" s="7" t="s">
        <v>108</v>
      </c>
      <c r="C9" s="7" t="s">
        <v>107</v>
      </c>
      <c r="D9" s="7">
        <v>1</v>
      </c>
      <c r="E9" s="7">
        <v>12.2</v>
      </c>
      <c r="F9" s="7" t="s">
        <v>44</v>
      </c>
      <c r="G9" s="16">
        <v>0.061111111111111116</v>
      </c>
      <c r="H9" s="6">
        <v>0</v>
      </c>
      <c r="I9" s="6">
        <v>0</v>
      </c>
      <c r="J9" s="6">
        <v>3</v>
      </c>
      <c r="K9" s="6">
        <v>0</v>
      </c>
      <c r="L9" s="6">
        <v>0</v>
      </c>
      <c r="M9" s="6">
        <v>12</v>
      </c>
      <c r="N9" s="6">
        <f t="shared" si="0"/>
        <v>15</v>
      </c>
      <c r="O9" s="20">
        <v>0.1171875</v>
      </c>
      <c r="P9" s="20">
        <f t="shared" si="1"/>
        <v>0.05399305555555555</v>
      </c>
      <c r="Q9" s="9">
        <v>0.0020833333333333333</v>
      </c>
      <c r="R9" s="17">
        <v>3</v>
      </c>
      <c r="Y9" s="3">
        <v>3</v>
      </c>
      <c r="Z9" s="7" t="s">
        <v>47</v>
      </c>
      <c r="AA9" s="7" t="s">
        <v>46</v>
      </c>
      <c r="AB9" s="7">
        <v>1</v>
      </c>
      <c r="AC9" s="7">
        <v>5.5</v>
      </c>
      <c r="AD9" s="7" t="s">
        <v>43</v>
      </c>
      <c r="AE9" s="16">
        <v>0.06527777777777778</v>
      </c>
      <c r="AF9" s="6">
        <v>3</v>
      </c>
      <c r="AG9" s="6">
        <v>0</v>
      </c>
      <c r="AH9" s="6">
        <v>2</v>
      </c>
      <c r="AI9" s="6">
        <v>0</v>
      </c>
      <c r="AJ9" s="6">
        <v>0</v>
      </c>
      <c r="AK9" s="6">
        <v>10</v>
      </c>
      <c r="AL9" s="6">
        <f t="shared" si="2"/>
        <v>15</v>
      </c>
      <c r="AM9" s="20">
        <v>0.10337962962962964</v>
      </c>
      <c r="AN9" s="20">
        <f t="shared" si="3"/>
        <v>0.03335648148148149</v>
      </c>
      <c r="AO9" s="9">
        <v>0.00474537037037037</v>
      </c>
      <c r="AP9" s="17">
        <v>3</v>
      </c>
    </row>
    <row r="10" spans="1:42" ht="15" customHeight="1">
      <c r="A10" s="3">
        <v>4</v>
      </c>
      <c r="B10" s="7" t="s">
        <v>38</v>
      </c>
      <c r="C10" s="7" t="s">
        <v>35</v>
      </c>
      <c r="D10" s="7">
        <v>1</v>
      </c>
      <c r="E10" s="7">
        <v>3.2</v>
      </c>
      <c r="F10" s="7" t="s">
        <v>44</v>
      </c>
      <c r="G10" s="16">
        <v>0.0375</v>
      </c>
      <c r="H10" s="6">
        <v>6</v>
      </c>
      <c r="I10" s="6">
        <v>0</v>
      </c>
      <c r="J10" s="6">
        <v>0</v>
      </c>
      <c r="K10" s="6">
        <v>0</v>
      </c>
      <c r="L10" s="6">
        <v>0</v>
      </c>
      <c r="M10" s="6">
        <v>12</v>
      </c>
      <c r="N10" s="6">
        <f t="shared" si="0"/>
        <v>18</v>
      </c>
      <c r="O10" s="20">
        <v>0.09185185185185185</v>
      </c>
      <c r="P10" s="20">
        <f t="shared" si="1"/>
        <v>0.04601851851851852</v>
      </c>
      <c r="Q10" s="9">
        <v>0.008333333333333333</v>
      </c>
      <c r="R10" s="17">
        <v>4</v>
      </c>
      <c r="Y10" s="3">
        <v>4</v>
      </c>
      <c r="Z10" s="7" t="s">
        <v>90</v>
      </c>
      <c r="AA10" s="7" t="s">
        <v>91</v>
      </c>
      <c r="AB10" s="7">
        <v>1</v>
      </c>
      <c r="AC10" s="7">
        <v>14.3</v>
      </c>
      <c r="AD10" s="7" t="s">
        <v>43</v>
      </c>
      <c r="AE10" s="16">
        <v>0.04027777777777778</v>
      </c>
      <c r="AF10" s="6">
        <v>0</v>
      </c>
      <c r="AG10" s="6">
        <v>0</v>
      </c>
      <c r="AH10" s="6">
        <v>3</v>
      </c>
      <c r="AI10" s="6">
        <v>0</v>
      </c>
      <c r="AJ10" s="6">
        <v>0</v>
      </c>
      <c r="AK10" s="6">
        <v>12</v>
      </c>
      <c r="AL10" s="6">
        <f t="shared" si="2"/>
        <v>15</v>
      </c>
      <c r="AM10" s="20">
        <v>0.09280092592592593</v>
      </c>
      <c r="AN10" s="20">
        <f t="shared" si="3"/>
        <v>0.041874999999999996</v>
      </c>
      <c r="AO10" s="20">
        <v>0.01064814814814815</v>
      </c>
      <c r="AP10" s="17">
        <v>4</v>
      </c>
    </row>
    <row r="11" spans="1:42" ht="15" customHeight="1">
      <c r="A11" s="3">
        <v>5</v>
      </c>
      <c r="B11" s="7" t="s">
        <v>18</v>
      </c>
      <c r="C11" s="7" t="s">
        <v>22</v>
      </c>
      <c r="D11" s="7">
        <v>1</v>
      </c>
      <c r="E11" s="7">
        <v>1.3</v>
      </c>
      <c r="F11" s="7" t="s">
        <v>44</v>
      </c>
      <c r="G11" s="16">
        <v>0.041666666666666664</v>
      </c>
      <c r="H11" s="6">
        <v>1</v>
      </c>
      <c r="I11" s="6">
        <v>0</v>
      </c>
      <c r="J11" s="6">
        <v>5</v>
      </c>
      <c r="K11" s="6">
        <v>0</v>
      </c>
      <c r="L11" s="6">
        <v>0</v>
      </c>
      <c r="M11" s="6">
        <v>13</v>
      </c>
      <c r="N11" s="6">
        <f t="shared" si="0"/>
        <v>19</v>
      </c>
      <c r="O11" s="20">
        <v>0.08961805555555556</v>
      </c>
      <c r="P11" s="20">
        <f t="shared" si="1"/>
        <v>0.03880787037037038</v>
      </c>
      <c r="Q11" s="9">
        <v>0.009143518518518518</v>
      </c>
      <c r="R11" s="17">
        <v>5</v>
      </c>
      <c r="Y11" s="3">
        <v>5</v>
      </c>
      <c r="Z11" s="7" t="s">
        <v>68</v>
      </c>
      <c r="AA11" s="7" t="s">
        <v>67</v>
      </c>
      <c r="AB11" s="7">
        <v>1</v>
      </c>
      <c r="AC11" s="7">
        <v>7.4</v>
      </c>
      <c r="AD11" s="7" t="s">
        <v>43</v>
      </c>
      <c r="AE11" s="16">
        <v>0.044444444444444446</v>
      </c>
      <c r="AF11" s="6">
        <v>0</v>
      </c>
      <c r="AG11" s="6">
        <v>0</v>
      </c>
      <c r="AH11" s="6">
        <v>6</v>
      </c>
      <c r="AI11" s="6">
        <v>0</v>
      </c>
      <c r="AJ11" s="6">
        <v>0</v>
      </c>
      <c r="AK11" s="6">
        <v>10</v>
      </c>
      <c r="AL11" s="6">
        <f t="shared" si="2"/>
        <v>16</v>
      </c>
      <c r="AM11" s="20">
        <v>0.09953703703703703</v>
      </c>
      <c r="AN11" s="20">
        <f t="shared" si="3"/>
        <v>0.04131944444444444</v>
      </c>
      <c r="AO11" s="9">
        <v>0.013773148148148147</v>
      </c>
      <c r="AP11" s="17">
        <v>5</v>
      </c>
    </row>
    <row r="12" spans="1:42" ht="15" customHeight="1">
      <c r="A12" s="3">
        <v>6</v>
      </c>
      <c r="B12" s="7" t="s">
        <v>139</v>
      </c>
      <c r="C12" s="7" t="s">
        <v>133</v>
      </c>
      <c r="D12" s="7">
        <v>1</v>
      </c>
      <c r="E12" s="7">
        <v>19.1</v>
      </c>
      <c r="F12" s="7" t="s">
        <v>44</v>
      </c>
      <c r="G12" s="16">
        <v>0.013888888888888888</v>
      </c>
      <c r="H12" s="6">
        <v>0</v>
      </c>
      <c r="I12" s="6">
        <v>0</v>
      </c>
      <c r="J12" s="6">
        <v>4</v>
      </c>
      <c r="K12" s="6">
        <v>3</v>
      </c>
      <c r="L12" s="6">
        <v>0</v>
      </c>
      <c r="M12" s="6">
        <v>12</v>
      </c>
      <c r="N12" s="6">
        <f t="shared" si="0"/>
        <v>19</v>
      </c>
      <c r="O12" s="20">
        <v>0.06315972222222223</v>
      </c>
      <c r="P12" s="20">
        <f t="shared" si="1"/>
        <v>0.04093750000000001</v>
      </c>
      <c r="Q12" s="9">
        <v>0.008333333333333333</v>
      </c>
      <c r="R12" s="17">
        <v>6</v>
      </c>
      <c r="Y12" s="3">
        <v>6</v>
      </c>
      <c r="Z12" s="7" t="s">
        <v>66</v>
      </c>
      <c r="AA12" s="7" t="s">
        <v>67</v>
      </c>
      <c r="AB12" s="7">
        <v>1</v>
      </c>
      <c r="AC12" s="7">
        <v>7.3</v>
      </c>
      <c r="AD12" s="7" t="s">
        <v>43</v>
      </c>
      <c r="AE12" s="16">
        <v>0.029166666666666664</v>
      </c>
      <c r="AF12" s="6">
        <v>0</v>
      </c>
      <c r="AG12" s="6">
        <v>0</v>
      </c>
      <c r="AH12" s="6">
        <v>7</v>
      </c>
      <c r="AI12" s="6">
        <v>3</v>
      </c>
      <c r="AJ12" s="6">
        <v>0</v>
      </c>
      <c r="AK12" s="6">
        <v>7</v>
      </c>
      <c r="AL12" s="6">
        <f t="shared" si="2"/>
        <v>17</v>
      </c>
      <c r="AM12" s="20">
        <v>0.08440972222222222</v>
      </c>
      <c r="AN12" s="20">
        <f t="shared" si="3"/>
        <v>0.05454861111111112</v>
      </c>
      <c r="AO12" s="9">
        <v>0.0006944444444444445</v>
      </c>
      <c r="AP12" s="17">
        <v>6</v>
      </c>
    </row>
    <row r="13" spans="1:42" ht="15" customHeight="1">
      <c r="A13" s="3">
        <v>7</v>
      </c>
      <c r="B13" s="7" t="s">
        <v>135</v>
      </c>
      <c r="C13" s="7" t="s">
        <v>133</v>
      </c>
      <c r="D13" s="7">
        <v>1</v>
      </c>
      <c r="E13" s="7">
        <v>18.3</v>
      </c>
      <c r="F13" s="7" t="s">
        <v>44</v>
      </c>
      <c r="G13" s="16">
        <v>0.004166666666666667</v>
      </c>
      <c r="H13" s="6">
        <v>1</v>
      </c>
      <c r="I13" s="6">
        <v>0</v>
      </c>
      <c r="J13" s="6">
        <v>6</v>
      </c>
      <c r="K13" s="6">
        <v>0</v>
      </c>
      <c r="L13" s="6">
        <v>0</v>
      </c>
      <c r="M13" s="6">
        <v>12</v>
      </c>
      <c r="N13" s="6">
        <f t="shared" si="0"/>
        <v>19</v>
      </c>
      <c r="O13" s="20">
        <v>0.07914351851851852</v>
      </c>
      <c r="P13" s="20">
        <f t="shared" si="1"/>
        <v>0.07428240740740741</v>
      </c>
      <c r="Q13" s="9">
        <v>0.0006944444444444445</v>
      </c>
      <c r="R13" s="17">
        <v>7</v>
      </c>
      <c r="Y13" s="3">
        <v>7</v>
      </c>
      <c r="Z13" s="7" t="s">
        <v>89</v>
      </c>
      <c r="AA13" s="7" t="s">
        <v>91</v>
      </c>
      <c r="AB13" s="7">
        <v>1</v>
      </c>
      <c r="AC13" s="7">
        <v>14.4</v>
      </c>
      <c r="AD13" s="7" t="s">
        <v>43</v>
      </c>
      <c r="AE13" s="16">
        <v>0.03333333333333333</v>
      </c>
      <c r="AF13" s="6">
        <v>0</v>
      </c>
      <c r="AG13" s="6">
        <v>0</v>
      </c>
      <c r="AH13" s="6">
        <v>7</v>
      </c>
      <c r="AI13" s="6">
        <v>0</v>
      </c>
      <c r="AJ13" s="6">
        <v>0</v>
      </c>
      <c r="AK13" s="6">
        <v>12</v>
      </c>
      <c r="AL13" s="6">
        <f t="shared" si="2"/>
        <v>19</v>
      </c>
      <c r="AM13" s="20">
        <v>0.07924768518518518</v>
      </c>
      <c r="AN13" s="20">
        <f t="shared" si="3"/>
        <v>0.04452546296296296</v>
      </c>
      <c r="AO13" s="9">
        <v>0.001388888888888889</v>
      </c>
      <c r="AP13" s="17">
        <v>7</v>
      </c>
    </row>
    <row r="14" spans="1:42" ht="15" customHeight="1">
      <c r="A14" s="3">
        <v>8</v>
      </c>
      <c r="B14" s="7" t="s">
        <v>26</v>
      </c>
      <c r="C14" s="7" t="s">
        <v>28</v>
      </c>
      <c r="D14" s="7">
        <v>1</v>
      </c>
      <c r="E14" s="7">
        <v>5.2</v>
      </c>
      <c r="F14" s="7" t="s">
        <v>44</v>
      </c>
      <c r="G14" s="16">
        <v>0.06666666666666667</v>
      </c>
      <c r="H14" s="6">
        <v>1</v>
      </c>
      <c r="I14" s="6">
        <v>0</v>
      </c>
      <c r="J14" s="6">
        <v>3</v>
      </c>
      <c r="K14" s="6">
        <v>0</v>
      </c>
      <c r="L14" s="6">
        <v>0</v>
      </c>
      <c r="M14" s="6">
        <v>16</v>
      </c>
      <c r="N14" s="6">
        <f t="shared" si="0"/>
        <v>20</v>
      </c>
      <c r="O14" s="20">
        <v>0.12063657407407408</v>
      </c>
      <c r="P14" s="20">
        <f t="shared" si="1"/>
        <v>0.05188657407407408</v>
      </c>
      <c r="Q14" s="9">
        <v>0.0020833333333333333</v>
      </c>
      <c r="R14" s="17">
        <v>8</v>
      </c>
      <c r="Y14" s="3">
        <v>8</v>
      </c>
      <c r="Z14" s="7" t="s">
        <v>21</v>
      </c>
      <c r="AA14" s="7" t="s">
        <v>22</v>
      </c>
      <c r="AB14" s="7">
        <v>1</v>
      </c>
      <c r="AC14" s="7">
        <v>1.6</v>
      </c>
      <c r="AD14" s="7" t="s">
        <v>43</v>
      </c>
      <c r="AE14" s="16">
        <v>0.009722222222222222</v>
      </c>
      <c r="AF14" s="6">
        <v>3</v>
      </c>
      <c r="AG14" s="6">
        <v>0</v>
      </c>
      <c r="AH14" s="6">
        <v>5</v>
      </c>
      <c r="AI14" s="6">
        <v>0</v>
      </c>
      <c r="AJ14" s="6">
        <v>0</v>
      </c>
      <c r="AK14" s="6">
        <v>12</v>
      </c>
      <c r="AL14" s="6">
        <f t="shared" si="2"/>
        <v>20</v>
      </c>
      <c r="AM14" s="20">
        <v>0.06893518518518518</v>
      </c>
      <c r="AN14" s="20">
        <f t="shared" si="3"/>
        <v>0.04185185185185185</v>
      </c>
      <c r="AO14" s="9">
        <v>0.017361111111111112</v>
      </c>
      <c r="AP14" s="17">
        <v>8</v>
      </c>
    </row>
    <row r="15" spans="1:42" ht="15" customHeight="1">
      <c r="A15" s="3">
        <v>9</v>
      </c>
      <c r="B15" s="7" t="s">
        <v>37</v>
      </c>
      <c r="C15" s="7" t="s">
        <v>35</v>
      </c>
      <c r="D15" s="7">
        <v>1</v>
      </c>
      <c r="E15" s="7">
        <v>2.4</v>
      </c>
      <c r="F15" s="7" t="s">
        <v>44</v>
      </c>
      <c r="G15" s="16">
        <v>0.022222222222222223</v>
      </c>
      <c r="H15" s="6">
        <v>3</v>
      </c>
      <c r="I15" s="6">
        <v>3</v>
      </c>
      <c r="J15" s="6">
        <v>1</v>
      </c>
      <c r="K15" s="6">
        <v>0</v>
      </c>
      <c r="L15" s="6">
        <v>0</v>
      </c>
      <c r="M15" s="6">
        <v>15</v>
      </c>
      <c r="N15" s="6">
        <f t="shared" si="0"/>
        <v>22</v>
      </c>
      <c r="O15" s="20">
        <v>0.09060185185185186</v>
      </c>
      <c r="P15" s="20">
        <f t="shared" si="1"/>
        <v>0.06560185185185186</v>
      </c>
      <c r="Q15" s="9">
        <v>0.002777777777777778</v>
      </c>
      <c r="R15" s="17">
        <v>9</v>
      </c>
      <c r="Y15" s="3">
        <v>9</v>
      </c>
      <c r="Z15" s="7" t="s">
        <v>24</v>
      </c>
      <c r="AA15" s="7" t="s">
        <v>25</v>
      </c>
      <c r="AB15" s="7">
        <v>1</v>
      </c>
      <c r="AC15" s="7">
        <v>7.2</v>
      </c>
      <c r="AD15" s="7" t="s">
        <v>43</v>
      </c>
      <c r="AE15" s="16">
        <v>0.06388888888888888</v>
      </c>
      <c r="AF15" s="6">
        <v>1</v>
      </c>
      <c r="AG15" s="6">
        <v>0</v>
      </c>
      <c r="AH15" s="6">
        <v>8</v>
      </c>
      <c r="AI15" s="6">
        <v>0</v>
      </c>
      <c r="AJ15" s="6">
        <v>0</v>
      </c>
      <c r="AK15" s="6">
        <v>11</v>
      </c>
      <c r="AL15" s="6">
        <f t="shared" si="2"/>
        <v>20</v>
      </c>
      <c r="AM15" s="20">
        <v>0.1147685185185185</v>
      </c>
      <c r="AN15" s="20">
        <f t="shared" si="3"/>
        <v>0.0442824074074074</v>
      </c>
      <c r="AO15" s="9">
        <v>0.006597222222222222</v>
      </c>
      <c r="AP15" s="17">
        <v>9</v>
      </c>
    </row>
    <row r="16" spans="1:42" ht="15" customHeight="1">
      <c r="A16" s="3">
        <v>10</v>
      </c>
      <c r="B16" s="7" t="s">
        <v>27</v>
      </c>
      <c r="C16" s="7" t="s">
        <v>28</v>
      </c>
      <c r="D16" s="7">
        <v>1</v>
      </c>
      <c r="E16" s="7">
        <v>5.3</v>
      </c>
      <c r="F16" s="7" t="s">
        <v>44</v>
      </c>
      <c r="G16" s="16">
        <v>0.019444444444444445</v>
      </c>
      <c r="H16" s="6">
        <v>1</v>
      </c>
      <c r="I16" s="6">
        <v>0</v>
      </c>
      <c r="J16" s="6">
        <v>3</v>
      </c>
      <c r="K16" s="6">
        <v>0</v>
      </c>
      <c r="L16" s="6">
        <v>0</v>
      </c>
      <c r="M16" s="6">
        <v>18</v>
      </c>
      <c r="N16" s="6">
        <f t="shared" si="0"/>
        <v>22</v>
      </c>
      <c r="O16" s="20">
        <v>0.09908564814814814</v>
      </c>
      <c r="P16" s="20">
        <f t="shared" si="1"/>
        <v>0.07952546296296296</v>
      </c>
      <c r="Q16" s="21">
        <v>0.00011574074074074073</v>
      </c>
      <c r="R16" s="17">
        <v>10</v>
      </c>
      <c r="Y16" s="3">
        <v>10</v>
      </c>
      <c r="Z16" s="7" t="s">
        <v>74</v>
      </c>
      <c r="AA16" s="7" t="s">
        <v>72</v>
      </c>
      <c r="AB16" s="7">
        <v>1</v>
      </c>
      <c r="AC16" s="7">
        <v>11.4</v>
      </c>
      <c r="AD16" s="7" t="s">
        <v>43</v>
      </c>
      <c r="AE16" s="16">
        <v>0.02638888888888889</v>
      </c>
      <c r="AF16" s="6">
        <v>0</v>
      </c>
      <c r="AG16" s="6">
        <v>0</v>
      </c>
      <c r="AH16" s="6">
        <v>6</v>
      </c>
      <c r="AI16" s="6">
        <v>0</v>
      </c>
      <c r="AJ16" s="6">
        <v>0</v>
      </c>
      <c r="AK16" s="6">
        <v>14</v>
      </c>
      <c r="AL16" s="6">
        <f t="shared" si="2"/>
        <v>20</v>
      </c>
      <c r="AM16" s="20">
        <v>0.0900925925925926</v>
      </c>
      <c r="AN16" s="20">
        <f t="shared" si="3"/>
        <v>0.05791666666666667</v>
      </c>
      <c r="AO16" s="9">
        <v>0.005787037037037038</v>
      </c>
      <c r="AP16" s="17">
        <v>10</v>
      </c>
    </row>
    <row r="17" spans="1:42" ht="15" customHeight="1">
      <c r="A17" s="3">
        <v>11</v>
      </c>
      <c r="B17" s="7" t="s">
        <v>137</v>
      </c>
      <c r="C17" s="7" t="s">
        <v>133</v>
      </c>
      <c r="D17" s="7">
        <v>1</v>
      </c>
      <c r="E17" s="7">
        <v>18.5</v>
      </c>
      <c r="F17" s="7" t="s">
        <v>44</v>
      </c>
      <c r="G17" s="16">
        <v>0.020833333333333332</v>
      </c>
      <c r="H17" s="6">
        <v>1</v>
      </c>
      <c r="I17" s="6">
        <v>0</v>
      </c>
      <c r="J17" s="6">
        <v>5</v>
      </c>
      <c r="K17" s="6">
        <v>6</v>
      </c>
      <c r="L17" s="6">
        <v>0</v>
      </c>
      <c r="M17" s="6">
        <v>12</v>
      </c>
      <c r="N17" s="6">
        <f t="shared" si="0"/>
        <v>24</v>
      </c>
      <c r="O17" s="20">
        <v>0.09690972222222222</v>
      </c>
      <c r="P17" s="20">
        <f t="shared" si="1"/>
        <v>0.0746875</v>
      </c>
      <c r="Q17" s="9">
        <v>0.001388888888888889</v>
      </c>
      <c r="R17" s="17">
        <v>11</v>
      </c>
      <c r="Y17" s="3">
        <v>11</v>
      </c>
      <c r="Z17" s="7" t="s">
        <v>34</v>
      </c>
      <c r="AA17" s="7" t="s">
        <v>35</v>
      </c>
      <c r="AB17" s="7">
        <v>1</v>
      </c>
      <c r="AC17" s="7">
        <v>2.1</v>
      </c>
      <c r="AD17" s="7" t="s">
        <v>43</v>
      </c>
      <c r="AE17" s="16">
        <v>0.005555555555555556</v>
      </c>
      <c r="AF17" s="6">
        <v>3</v>
      </c>
      <c r="AG17" s="6">
        <v>3</v>
      </c>
      <c r="AH17" s="6">
        <v>3</v>
      </c>
      <c r="AI17" s="6">
        <v>3</v>
      </c>
      <c r="AJ17" s="6">
        <v>0</v>
      </c>
      <c r="AK17" s="6">
        <v>10</v>
      </c>
      <c r="AL17" s="6">
        <f t="shared" si="2"/>
        <v>22</v>
      </c>
      <c r="AM17" s="20">
        <v>0.07380787037037037</v>
      </c>
      <c r="AN17" s="20">
        <f t="shared" si="3"/>
        <v>0.05922453703703704</v>
      </c>
      <c r="AO17" s="9">
        <v>0.009027777777777779</v>
      </c>
      <c r="AP17" s="17">
        <v>11</v>
      </c>
    </row>
    <row r="18" spans="1:42" ht="15" customHeight="1">
      <c r="A18" s="3">
        <v>12</v>
      </c>
      <c r="B18" s="7" t="s">
        <v>19</v>
      </c>
      <c r="C18" s="7" t="s">
        <v>22</v>
      </c>
      <c r="D18" s="7">
        <v>1</v>
      </c>
      <c r="E18" s="7">
        <v>1.4</v>
      </c>
      <c r="F18" s="7" t="s">
        <v>44</v>
      </c>
      <c r="G18" s="16">
        <v>0.030555555555555555</v>
      </c>
      <c r="H18" s="6">
        <v>2</v>
      </c>
      <c r="I18" s="6">
        <v>0</v>
      </c>
      <c r="J18" s="6">
        <v>12</v>
      </c>
      <c r="K18" s="6">
        <v>0</v>
      </c>
      <c r="L18" s="6">
        <v>0</v>
      </c>
      <c r="M18" s="6">
        <v>16</v>
      </c>
      <c r="N18" s="6">
        <f t="shared" si="0"/>
        <v>30</v>
      </c>
      <c r="O18" s="20">
        <v>0.08171296296296296</v>
      </c>
      <c r="P18" s="20">
        <f t="shared" si="1"/>
        <v>0.045254629629629624</v>
      </c>
      <c r="Q18" s="9">
        <v>0.005902777777777778</v>
      </c>
      <c r="R18" s="17">
        <v>12</v>
      </c>
      <c r="Y18" s="3">
        <v>12</v>
      </c>
      <c r="Z18" s="7" t="s">
        <v>23</v>
      </c>
      <c r="AA18" s="7" t="s">
        <v>25</v>
      </c>
      <c r="AB18" s="7">
        <v>1</v>
      </c>
      <c r="AC18" s="7">
        <v>7.1</v>
      </c>
      <c r="AD18" s="7" t="s">
        <v>43</v>
      </c>
      <c r="AE18" s="16">
        <v>0.002777777777777778</v>
      </c>
      <c r="AF18" s="6">
        <v>4</v>
      </c>
      <c r="AG18" s="6">
        <v>0</v>
      </c>
      <c r="AH18" s="6">
        <v>5</v>
      </c>
      <c r="AI18" s="6">
        <v>0</v>
      </c>
      <c r="AJ18" s="6">
        <v>0</v>
      </c>
      <c r="AK18" s="6">
        <v>13</v>
      </c>
      <c r="AL18" s="6">
        <f t="shared" si="2"/>
        <v>22</v>
      </c>
      <c r="AM18" s="20">
        <v>0.0929861111111111</v>
      </c>
      <c r="AN18" s="20">
        <f t="shared" si="3"/>
        <v>0.07631944444444444</v>
      </c>
      <c r="AO18" s="9">
        <v>0.013888888888888888</v>
      </c>
      <c r="AP18" s="17">
        <v>12</v>
      </c>
    </row>
    <row r="19" spans="1:42" ht="15" customHeight="1">
      <c r="A19" s="3">
        <v>13</v>
      </c>
      <c r="B19" s="7" t="s">
        <v>138</v>
      </c>
      <c r="C19" s="7" t="s">
        <v>133</v>
      </c>
      <c r="D19" s="7">
        <v>1</v>
      </c>
      <c r="E19" s="7">
        <v>18.6</v>
      </c>
      <c r="F19" s="7" t="s">
        <v>44</v>
      </c>
      <c r="G19" s="16">
        <v>0.006944444444444444</v>
      </c>
      <c r="H19" s="6">
        <v>1</v>
      </c>
      <c r="I19" s="6" t="s">
        <v>160</v>
      </c>
      <c r="J19" s="6">
        <v>4</v>
      </c>
      <c r="K19" s="6">
        <v>0</v>
      </c>
      <c r="L19" s="6">
        <v>0</v>
      </c>
      <c r="M19" s="6">
        <v>13</v>
      </c>
      <c r="N19" s="6">
        <f t="shared" si="0"/>
        <v>18</v>
      </c>
      <c r="O19" s="20">
        <v>0.07372685185185185</v>
      </c>
      <c r="P19" s="20">
        <f t="shared" si="1"/>
        <v>0.05914351851851851</v>
      </c>
      <c r="Q19" s="9">
        <v>0.007638888888888889</v>
      </c>
      <c r="R19" s="17">
        <v>13</v>
      </c>
      <c r="Y19" s="3">
        <v>13</v>
      </c>
      <c r="Z19" s="7" t="s">
        <v>54</v>
      </c>
      <c r="AA19" s="7" t="s">
        <v>55</v>
      </c>
      <c r="AB19" s="7">
        <v>1</v>
      </c>
      <c r="AC19" s="7">
        <v>3.6</v>
      </c>
      <c r="AD19" s="7" t="s">
        <v>43</v>
      </c>
      <c r="AE19" s="16">
        <v>0.008333333333333333</v>
      </c>
      <c r="AF19" s="6">
        <v>0</v>
      </c>
      <c r="AG19" s="6">
        <v>3</v>
      </c>
      <c r="AH19" s="6">
        <v>8</v>
      </c>
      <c r="AI19" s="6">
        <v>0</v>
      </c>
      <c r="AJ19" s="6">
        <v>0</v>
      </c>
      <c r="AK19" s="6">
        <v>11</v>
      </c>
      <c r="AL19" s="6">
        <f t="shared" si="2"/>
        <v>22</v>
      </c>
      <c r="AM19" s="20">
        <v>0.09810185185185184</v>
      </c>
      <c r="AN19" s="20">
        <f t="shared" si="3"/>
        <v>0.0769212962962963</v>
      </c>
      <c r="AO19" s="21">
        <v>0.012847222222222223</v>
      </c>
      <c r="AP19" s="17">
        <v>13</v>
      </c>
    </row>
    <row r="20" spans="1:42" ht="15" customHeight="1">
      <c r="A20" s="3">
        <v>14</v>
      </c>
      <c r="B20" s="7" t="s">
        <v>45</v>
      </c>
      <c r="C20" s="7" t="s">
        <v>46</v>
      </c>
      <c r="D20" s="7">
        <v>1</v>
      </c>
      <c r="E20" s="7">
        <v>5.4</v>
      </c>
      <c r="F20" s="7" t="s">
        <v>44</v>
      </c>
      <c r="G20" s="16">
        <v>0.024999999999999998</v>
      </c>
      <c r="H20" s="6">
        <v>1</v>
      </c>
      <c r="I20" s="6" t="s">
        <v>160</v>
      </c>
      <c r="J20" s="6">
        <v>4</v>
      </c>
      <c r="K20" s="6">
        <v>0</v>
      </c>
      <c r="L20" s="6">
        <v>0</v>
      </c>
      <c r="M20" s="6">
        <v>17</v>
      </c>
      <c r="N20" s="6">
        <f t="shared" si="0"/>
        <v>22</v>
      </c>
      <c r="O20" s="20">
        <v>0.08725694444444444</v>
      </c>
      <c r="P20" s="20">
        <f t="shared" si="1"/>
        <v>0.05444444444444445</v>
      </c>
      <c r="Q20" s="9">
        <v>0.0078125</v>
      </c>
      <c r="R20" s="17">
        <v>14</v>
      </c>
      <c r="Y20" s="3">
        <v>14</v>
      </c>
      <c r="Z20" s="7" t="s">
        <v>16</v>
      </c>
      <c r="AA20" s="7" t="s">
        <v>22</v>
      </c>
      <c r="AB20" s="7">
        <v>1</v>
      </c>
      <c r="AC20" s="7">
        <v>1.1</v>
      </c>
      <c r="AD20" s="7" t="s">
        <v>43</v>
      </c>
      <c r="AE20" s="16">
        <v>0.015277777777777777</v>
      </c>
      <c r="AF20" s="6">
        <v>1</v>
      </c>
      <c r="AG20" s="6">
        <v>0</v>
      </c>
      <c r="AH20" s="6">
        <v>10</v>
      </c>
      <c r="AI20" s="6">
        <v>0</v>
      </c>
      <c r="AJ20" s="6">
        <v>0</v>
      </c>
      <c r="AK20" s="6">
        <v>14</v>
      </c>
      <c r="AL20" s="6">
        <f t="shared" si="2"/>
        <v>25</v>
      </c>
      <c r="AM20" s="20">
        <v>0.06444444444444444</v>
      </c>
      <c r="AN20" s="20">
        <f t="shared" si="3"/>
        <v>0.03248842592592592</v>
      </c>
      <c r="AO20" s="9">
        <v>0.01667824074074074</v>
      </c>
      <c r="AP20" s="17">
        <v>14</v>
      </c>
    </row>
    <row r="21" spans="1:42" ht="15" customHeight="1">
      <c r="A21" s="3">
        <v>15</v>
      </c>
      <c r="B21" s="7" t="s">
        <v>136</v>
      </c>
      <c r="C21" s="7" t="s">
        <v>133</v>
      </c>
      <c r="D21" s="7">
        <v>1</v>
      </c>
      <c r="E21" s="7">
        <v>18.4</v>
      </c>
      <c r="F21" s="7" t="s">
        <v>44</v>
      </c>
      <c r="G21" s="16">
        <v>0.011111111111111112</v>
      </c>
      <c r="H21" s="6">
        <v>1</v>
      </c>
      <c r="I21" s="6" t="s">
        <v>160</v>
      </c>
      <c r="J21" s="6">
        <v>3</v>
      </c>
      <c r="K21" s="6">
        <v>9</v>
      </c>
      <c r="L21" s="6">
        <v>0</v>
      </c>
      <c r="M21" s="6">
        <v>13</v>
      </c>
      <c r="N21" s="6">
        <f t="shared" si="0"/>
        <v>26</v>
      </c>
      <c r="O21" s="20">
        <v>0.0718287037037037</v>
      </c>
      <c r="P21" s="20">
        <f t="shared" si="1"/>
        <v>0.05377314814814814</v>
      </c>
      <c r="Q21" s="9">
        <v>0.006944444444444444</v>
      </c>
      <c r="R21" s="17">
        <v>15</v>
      </c>
      <c r="Y21" s="3">
        <v>15</v>
      </c>
      <c r="Z21" s="7" t="s">
        <v>132</v>
      </c>
      <c r="AA21" s="7" t="s">
        <v>133</v>
      </c>
      <c r="AB21" s="7">
        <v>1</v>
      </c>
      <c r="AC21" s="7">
        <v>18.1</v>
      </c>
      <c r="AD21" s="7" t="s">
        <v>43</v>
      </c>
      <c r="AE21" s="16">
        <v>0.001388888888888889</v>
      </c>
      <c r="AF21" s="6">
        <v>0</v>
      </c>
      <c r="AG21" s="6">
        <v>0</v>
      </c>
      <c r="AH21" s="6">
        <v>9</v>
      </c>
      <c r="AI21" s="6">
        <v>0</v>
      </c>
      <c r="AJ21" s="6">
        <v>0</v>
      </c>
      <c r="AK21" s="6">
        <v>16</v>
      </c>
      <c r="AL21" s="6">
        <f t="shared" si="2"/>
        <v>25</v>
      </c>
      <c r="AM21" s="20">
        <v>0.07126157407407407</v>
      </c>
      <c r="AN21" s="20">
        <f t="shared" si="3"/>
        <v>0.06015046296296297</v>
      </c>
      <c r="AO21" s="9">
        <v>0.009722222222222222</v>
      </c>
      <c r="AP21" s="17">
        <v>15</v>
      </c>
    </row>
    <row r="22" spans="25:42" ht="15.75" customHeight="1">
      <c r="Y22" s="3">
        <v>16</v>
      </c>
      <c r="Z22" s="7" t="s">
        <v>134</v>
      </c>
      <c r="AA22" s="7" t="s">
        <v>133</v>
      </c>
      <c r="AB22" s="7">
        <v>1</v>
      </c>
      <c r="AC22" s="7">
        <v>18.2</v>
      </c>
      <c r="AD22" s="7" t="s">
        <v>43</v>
      </c>
      <c r="AE22" s="16">
        <v>0.018055555555555557</v>
      </c>
      <c r="AF22" s="6">
        <v>6</v>
      </c>
      <c r="AG22" s="6">
        <v>0</v>
      </c>
      <c r="AH22" s="6">
        <v>4</v>
      </c>
      <c r="AI22" s="6">
        <v>0</v>
      </c>
      <c r="AJ22" s="6">
        <v>0</v>
      </c>
      <c r="AK22" s="6">
        <v>16</v>
      </c>
      <c r="AL22" s="6">
        <f t="shared" si="2"/>
        <v>26</v>
      </c>
      <c r="AM22" s="20">
        <v>0.0638425925925926</v>
      </c>
      <c r="AN22" s="20">
        <f t="shared" si="3"/>
        <v>0.03745370370370371</v>
      </c>
      <c r="AO22" s="9">
        <v>0.008333333333333333</v>
      </c>
      <c r="AP22" s="17">
        <v>16</v>
      </c>
    </row>
    <row r="23" spans="25:42" ht="15.75" customHeight="1">
      <c r="Y23" s="3">
        <v>17</v>
      </c>
      <c r="Z23" s="7" t="s">
        <v>65</v>
      </c>
      <c r="AA23" s="7" t="s">
        <v>25</v>
      </c>
      <c r="AB23" s="7">
        <v>1</v>
      </c>
      <c r="AC23" s="7">
        <v>6.6</v>
      </c>
      <c r="AD23" s="7" t="s">
        <v>43</v>
      </c>
      <c r="AE23" s="16">
        <v>0.036111111111111115</v>
      </c>
      <c r="AF23" s="6">
        <v>0</v>
      </c>
      <c r="AG23" s="6">
        <v>0</v>
      </c>
      <c r="AH23" s="6">
        <v>5</v>
      </c>
      <c r="AI23" s="6">
        <v>3</v>
      </c>
      <c r="AJ23" s="6">
        <v>0</v>
      </c>
      <c r="AK23" s="6">
        <v>19</v>
      </c>
      <c r="AL23" s="6">
        <f t="shared" si="2"/>
        <v>27</v>
      </c>
      <c r="AM23" s="20">
        <v>0.09296296296296297</v>
      </c>
      <c r="AN23" s="20">
        <f t="shared" si="3"/>
        <v>0.05569444444444445</v>
      </c>
      <c r="AO23" s="9">
        <v>0.0011574074074074073</v>
      </c>
      <c r="AP23" s="17">
        <v>17</v>
      </c>
    </row>
    <row r="24" spans="25:42" ht="15" customHeight="1">
      <c r="Y24" s="3">
        <v>18</v>
      </c>
      <c r="Z24" s="7" t="s">
        <v>99</v>
      </c>
      <c r="AA24" s="7" t="s">
        <v>107</v>
      </c>
      <c r="AB24" s="7">
        <v>1</v>
      </c>
      <c r="AC24" s="7">
        <v>12.1</v>
      </c>
      <c r="AD24" s="7" t="s">
        <v>43</v>
      </c>
      <c r="AE24" s="16">
        <v>0.016666666666666666</v>
      </c>
      <c r="AF24" s="6">
        <v>1</v>
      </c>
      <c r="AG24" s="6">
        <v>0</v>
      </c>
      <c r="AH24" s="6">
        <v>5</v>
      </c>
      <c r="AI24" s="6">
        <v>9</v>
      </c>
      <c r="AJ24" s="6">
        <v>0</v>
      </c>
      <c r="AK24" s="6">
        <v>21</v>
      </c>
      <c r="AL24" s="6">
        <f t="shared" si="2"/>
        <v>36</v>
      </c>
      <c r="AM24" s="20">
        <v>0.08537037037037037</v>
      </c>
      <c r="AN24" s="20">
        <f t="shared" si="3"/>
        <v>0.06870370370370371</v>
      </c>
      <c r="AO24" s="9">
        <v>0</v>
      </c>
      <c r="AP24" s="17">
        <v>18</v>
      </c>
    </row>
    <row r="25" spans="25:42" ht="15" customHeight="1">
      <c r="Y25" s="3">
        <v>19</v>
      </c>
      <c r="Z25" s="7" t="s">
        <v>36</v>
      </c>
      <c r="AA25" s="7" t="s">
        <v>35</v>
      </c>
      <c r="AB25" s="7">
        <v>1</v>
      </c>
      <c r="AC25" s="7">
        <v>2.3</v>
      </c>
      <c r="AD25" s="7" t="s">
        <v>43</v>
      </c>
      <c r="AE25" s="16">
        <v>0.0625</v>
      </c>
      <c r="AF25" s="6">
        <v>3</v>
      </c>
      <c r="AG25" s="6">
        <v>0</v>
      </c>
      <c r="AH25" s="6">
        <v>11</v>
      </c>
      <c r="AI25" s="6">
        <v>3</v>
      </c>
      <c r="AJ25" s="6">
        <v>0</v>
      </c>
      <c r="AK25" s="6">
        <v>21</v>
      </c>
      <c r="AL25" s="6">
        <f t="shared" si="2"/>
        <v>38</v>
      </c>
      <c r="AM25" s="20">
        <v>0.13356481481481483</v>
      </c>
      <c r="AN25" s="20">
        <f t="shared" si="3"/>
        <v>0.06562500000000002</v>
      </c>
      <c r="AO25" s="9">
        <v>0.005439814814814815</v>
      </c>
      <c r="AP25" s="17">
        <v>19</v>
      </c>
    </row>
    <row r="26" spans="25:42" ht="15" customHeight="1">
      <c r="Y26" s="3">
        <v>20</v>
      </c>
      <c r="Z26" s="7" t="s">
        <v>71</v>
      </c>
      <c r="AA26" s="7" t="s">
        <v>72</v>
      </c>
      <c r="AB26" s="7">
        <v>1</v>
      </c>
      <c r="AC26" s="7">
        <v>10.6</v>
      </c>
      <c r="AD26" s="7" t="s">
        <v>43</v>
      </c>
      <c r="AE26" s="16">
        <v>0.034722222222222224</v>
      </c>
      <c r="AF26" s="6">
        <v>0</v>
      </c>
      <c r="AG26" s="6" t="s">
        <v>160</v>
      </c>
      <c r="AH26" s="6">
        <v>2</v>
      </c>
      <c r="AI26" s="6">
        <v>0</v>
      </c>
      <c r="AJ26" s="6">
        <v>0</v>
      </c>
      <c r="AK26" s="6">
        <v>8</v>
      </c>
      <c r="AL26" s="6">
        <f t="shared" si="2"/>
        <v>10</v>
      </c>
      <c r="AM26" s="20">
        <v>0.10159722222222223</v>
      </c>
      <c r="AN26" s="20">
        <f t="shared" si="3"/>
        <v>0.051250000000000004</v>
      </c>
      <c r="AO26" s="9">
        <v>0.015625</v>
      </c>
      <c r="AP26" s="17">
        <v>20</v>
      </c>
    </row>
    <row r="27" spans="25:42" ht="15" customHeight="1">
      <c r="Y27" s="3">
        <v>21</v>
      </c>
      <c r="Z27" s="7" t="s">
        <v>17</v>
      </c>
      <c r="AA27" s="7" t="s">
        <v>22</v>
      </c>
      <c r="AB27" s="7">
        <v>1</v>
      </c>
      <c r="AC27" s="7">
        <v>1.2</v>
      </c>
      <c r="AD27" s="7" t="s">
        <v>43</v>
      </c>
      <c r="AE27" s="16">
        <v>0</v>
      </c>
      <c r="AF27" s="6" t="s">
        <v>160</v>
      </c>
      <c r="AG27" s="6">
        <v>3</v>
      </c>
      <c r="AH27" s="6">
        <v>4</v>
      </c>
      <c r="AI27" s="6">
        <v>0</v>
      </c>
      <c r="AJ27" s="6">
        <v>0</v>
      </c>
      <c r="AK27" s="6">
        <v>15</v>
      </c>
      <c r="AL27" s="6">
        <f t="shared" si="2"/>
        <v>22</v>
      </c>
      <c r="AM27" s="20">
        <v>0.06475694444444445</v>
      </c>
      <c r="AN27" s="20">
        <f t="shared" si="3"/>
        <v>0.05503472222222223</v>
      </c>
      <c r="AO27" s="9">
        <v>0.009722222222222222</v>
      </c>
      <c r="AP27" s="17">
        <v>21</v>
      </c>
    </row>
    <row r="28" spans="25:42" ht="15" customHeight="1">
      <c r="Y28" s="3">
        <v>22</v>
      </c>
      <c r="Z28" s="7" t="s">
        <v>120</v>
      </c>
      <c r="AA28" s="7" t="s">
        <v>121</v>
      </c>
      <c r="AB28" s="7">
        <v>1</v>
      </c>
      <c r="AC28" s="7">
        <v>17.4</v>
      </c>
      <c r="AD28" s="7" t="s">
        <v>43</v>
      </c>
      <c r="AE28" s="16">
        <v>0.03194444444444445</v>
      </c>
      <c r="AF28" s="6">
        <v>1</v>
      </c>
      <c r="AG28" s="6">
        <v>3</v>
      </c>
      <c r="AH28" s="6">
        <v>7</v>
      </c>
      <c r="AI28" s="6">
        <v>0</v>
      </c>
      <c r="AJ28" s="22" t="s">
        <v>160</v>
      </c>
      <c r="AK28" s="6">
        <v>13</v>
      </c>
      <c r="AL28" s="6">
        <f t="shared" si="2"/>
        <v>24</v>
      </c>
      <c r="AM28" s="20">
        <v>0.09987268518518518</v>
      </c>
      <c r="AN28" s="20">
        <f t="shared" si="3"/>
        <v>0.06329861111111108</v>
      </c>
      <c r="AO28" s="9">
        <v>0.00462962962962963</v>
      </c>
      <c r="AP28" s="17">
        <v>22</v>
      </c>
    </row>
    <row r="29" spans="25:42" ht="15" customHeight="1">
      <c r="Y29" s="3">
        <v>23</v>
      </c>
      <c r="Z29" s="7" t="s">
        <v>64</v>
      </c>
      <c r="AA29" s="7" t="s">
        <v>25</v>
      </c>
      <c r="AB29" s="7">
        <v>1</v>
      </c>
      <c r="AC29" s="7">
        <v>6.5</v>
      </c>
      <c r="AD29" s="7" t="s">
        <v>43</v>
      </c>
      <c r="AE29" s="16">
        <v>0.027777777777777776</v>
      </c>
      <c r="AF29" s="6">
        <v>1</v>
      </c>
      <c r="AG29" s="6">
        <v>3</v>
      </c>
      <c r="AH29" s="6">
        <v>3</v>
      </c>
      <c r="AI29" s="6">
        <v>9</v>
      </c>
      <c r="AJ29" s="22" t="s">
        <v>160</v>
      </c>
      <c r="AK29" s="22" t="s">
        <v>160</v>
      </c>
      <c r="AL29" s="6">
        <f t="shared" si="2"/>
        <v>16</v>
      </c>
      <c r="AM29" s="20">
        <v>0.09329861111111111</v>
      </c>
      <c r="AN29" s="20">
        <f t="shared" si="3"/>
        <v>0.0634375</v>
      </c>
      <c r="AO29" s="9">
        <v>0.0020833333333333333</v>
      </c>
      <c r="AP29" s="17">
        <v>23</v>
      </c>
    </row>
    <row r="30" ht="15" customHeight="1"/>
    <row r="31" spans="2:26" ht="15" customHeight="1">
      <c r="B31" s="33" t="s">
        <v>183</v>
      </c>
      <c r="Z31" s="33" t="s">
        <v>183</v>
      </c>
    </row>
    <row r="32" spans="2:26" ht="15" customHeight="1">
      <c r="B32" t="s">
        <v>174</v>
      </c>
      <c r="Z32" t="s">
        <v>173</v>
      </c>
    </row>
    <row r="33" spans="45:48" ht="15" customHeight="1">
      <c r="AS33" s="46"/>
      <c r="AT33" s="46"/>
      <c r="AU33" s="46"/>
      <c r="AV33" s="46"/>
    </row>
    <row r="34" spans="1:48" ht="15" customHeight="1">
      <c r="A34" s="58" t="s">
        <v>33</v>
      </c>
      <c r="B34" s="58" t="s">
        <v>0</v>
      </c>
      <c r="C34" s="58" t="s">
        <v>1</v>
      </c>
      <c r="D34" s="58" t="s">
        <v>11</v>
      </c>
      <c r="E34" s="58" t="s">
        <v>32</v>
      </c>
      <c r="F34" s="58" t="s">
        <v>42</v>
      </c>
      <c r="G34" s="71" t="s">
        <v>3</v>
      </c>
      <c r="H34" s="70" t="s">
        <v>157</v>
      </c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52"/>
      <c r="V34" s="52"/>
      <c r="W34" s="52"/>
      <c r="X34" s="53"/>
      <c r="Y34" s="58" t="s">
        <v>33</v>
      </c>
      <c r="Z34" s="58" t="s">
        <v>0</v>
      </c>
      <c r="AA34" s="58" t="s">
        <v>1</v>
      </c>
      <c r="AB34" s="58" t="s">
        <v>11</v>
      </c>
      <c r="AC34" s="58" t="s">
        <v>32</v>
      </c>
      <c r="AD34" s="58" t="s">
        <v>42</v>
      </c>
      <c r="AE34" s="71" t="s">
        <v>3</v>
      </c>
      <c r="AF34" s="70" t="s">
        <v>157</v>
      </c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47"/>
      <c r="AT34" s="47"/>
      <c r="AU34" s="47"/>
      <c r="AV34" s="46"/>
    </row>
    <row r="35" spans="1:48" ht="42" customHeight="1">
      <c r="A35" s="58"/>
      <c r="B35" s="58"/>
      <c r="C35" s="58"/>
      <c r="D35" s="58"/>
      <c r="E35" s="58"/>
      <c r="F35" s="58"/>
      <c r="G35" s="71"/>
      <c r="H35" s="2" t="s">
        <v>191</v>
      </c>
      <c r="I35" s="2" t="s">
        <v>192</v>
      </c>
      <c r="J35" s="2" t="s">
        <v>194</v>
      </c>
      <c r="K35" s="2" t="s">
        <v>186</v>
      </c>
      <c r="L35" s="2" t="s">
        <v>187</v>
      </c>
      <c r="M35" s="2" t="s">
        <v>188</v>
      </c>
      <c r="N35" s="2" t="s">
        <v>189</v>
      </c>
      <c r="O35" s="2" t="s">
        <v>190</v>
      </c>
      <c r="P35" s="2" t="s">
        <v>12</v>
      </c>
      <c r="Q35" s="2" t="s">
        <v>161</v>
      </c>
      <c r="R35" s="51" t="s">
        <v>13</v>
      </c>
      <c r="S35" s="2" t="s">
        <v>14</v>
      </c>
      <c r="T35" s="2" t="s">
        <v>6</v>
      </c>
      <c r="U35" s="53"/>
      <c r="V35" s="53"/>
      <c r="W35" s="53"/>
      <c r="X35" s="53"/>
      <c r="Y35" s="58"/>
      <c r="Z35" s="58"/>
      <c r="AA35" s="58"/>
      <c r="AB35" s="58"/>
      <c r="AC35" s="58"/>
      <c r="AD35" s="58"/>
      <c r="AE35" s="71"/>
      <c r="AF35" s="2" t="s">
        <v>193</v>
      </c>
      <c r="AG35" s="2" t="s">
        <v>192</v>
      </c>
      <c r="AH35" s="2" t="s">
        <v>194</v>
      </c>
      <c r="AI35" s="2" t="s">
        <v>186</v>
      </c>
      <c r="AJ35" s="2" t="s">
        <v>187</v>
      </c>
      <c r="AK35" s="2" t="s">
        <v>188</v>
      </c>
      <c r="AL35" s="2" t="s">
        <v>189</v>
      </c>
      <c r="AM35" s="2" t="s">
        <v>190</v>
      </c>
      <c r="AN35" s="2" t="s">
        <v>12</v>
      </c>
      <c r="AO35" s="2" t="s">
        <v>161</v>
      </c>
      <c r="AP35" s="51" t="s">
        <v>13</v>
      </c>
      <c r="AQ35" s="2" t="s">
        <v>14</v>
      </c>
      <c r="AR35" s="2" t="s">
        <v>6</v>
      </c>
      <c r="AS35" s="46"/>
      <c r="AT35" s="46"/>
      <c r="AU35" s="46"/>
      <c r="AV35" s="46"/>
    </row>
    <row r="36" spans="1:48" ht="15" customHeight="1">
      <c r="A36" s="3">
        <v>1</v>
      </c>
      <c r="B36" s="8" t="s">
        <v>95</v>
      </c>
      <c r="C36" s="8" t="s">
        <v>98</v>
      </c>
      <c r="D36" s="8">
        <v>2</v>
      </c>
      <c r="E36" s="8">
        <v>16.1</v>
      </c>
      <c r="F36" s="8" t="s">
        <v>44</v>
      </c>
      <c r="G36" s="27">
        <v>0.03888888888888889</v>
      </c>
      <c r="H36" s="6">
        <v>0</v>
      </c>
      <c r="I36" s="6">
        <v>0</v>
      </c>
      <c r="J36" s="6">
        <v>4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f aca="true" t="shared" si="4" ref="P36:P54">SUM(O36,N36,M36,L36,K36,J36,I36,H36)</f>
        <v>4</v>
      </c>
      <c r="Q36" s="20">
        <v>0.13730324074074074</v>
      </c>
      <c r="R36" s="20">
        <f aca="true" t="shared" si="5" ref="R36:R43">Q36-G36-S36</f>
        <v>0.06461805555555555</v>
      </c>
      <c r="S36" s="9">
        <v>0.033796296296296297</v>
      </c>
      <c r="T36" s="17">
        <v>1</v>
      </c>
      <c r="Y36" s="3">
        <v>1</v>
      </c>
      <c r="Z36" s="8" t="s">
        <v>124</v>
      </c>
      <c r="AA36" s="8" t="s">
        <v>121</v>
      </c>
      <c r="AB36" s="8">
        <v>2</v>
      </c>
      <c r="AC36" s="8">
        <v>14.6</v>
      </c>
      <c r="AD36" s="8" t="s">
        <v>43</v>
      </c>
      <c r="AE36" s="16">
        <v>0.07083333333333333</v>
      </c>
      <c r="AF36" s="6">
        <v>4</v>
      </c>
      <c r="AG36" s="6">
        <v>0</v>
      </c>
      <c r="AH36" s="6">
        <v>7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f aca="true" t="shared" si="6" ref="AN36:AN70">SUM(AM36,AL36,AK36,AJ36,AI36,AH36,AG36,AF36)</f>
        <v>11</v>
      </c>
      <c r="AO36" s="20">
        <v>0.20936342592592594</v>
      </c>
      <c r="AP36" s="20">
        <f>AO36-G47-AQ36</f>
        <v>0.07693287037037039</v>
      </c>
      <c r="AQ36" s="9">
        <v>0.08520833333333333</v>
      </c>
      <c r="AR36" s="17">
        <v>1</v>
      </c>
      <c r="AS36" s="46"/>
      <c r="AT36" s="46"/>
      <c r="AU36" s="46"/>
      <c r="AV36" s="46"/>
    </row>
    <row r="37" spans="1:48" ht="15" customHeight="1">
      <c r="A37" s="3">
        <v>2</v>
      </c>
      <c r="B37" s="8" t="s">
        <v>92</v>
      </c>
      <c r="C37" s="8" t="s">
        <v>91</v>
      </c>
      <c r="D37" s="8">
        <v>2</v>
      </c>
      <c r="E37" s="8">
        <v>16.5</v>
      </c>
      <c r="F37" s="8" t="s">
        <v>44</v>
      </c>
      <c r="G37" s="16">
        <v>0.05416666666666667</v>
      </c>
      <c r="H37" s="6">
        <v>1</v>
      </c>
      <c r="I37" s="6">
        <v>3</v>
      </c>
      <c r="J37" s="6">
        <v>9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f t="shared" si="4"/>
        <v>13</v>
      </c>
      <c r="Q37" s="20">
        <v>0.19576388888888888</v>
      </c>
      <c r="R37" s="20">
        <f t="shared" si="5"/>
        <v>0.06721064814814813</v>
      </c>
      <c r="S37" s="9">
        <v>0.07438657407407408</v>
      </c>
      <c r="T37" s="17">
        <v>2</v>
      </c>
      <c r="Y37" s="3">
        <v>2</v>
      </c>
      <c r="Z37" s="8" t="s">
        <v>60</v>
      </c>
      <c r="AA37" s="8" t="s">
        <v>63</v>
      </c>
      <c r="AB37" s="8">
        <v>2</v>
      </c>
      <c r="AC37" s="8">
        <v>6.1</v>
      </c>
      <c r="AD37" s="8" t="s">
        <v>43</v>
      </c>
      <c r="AE37" s="16">
        <v>0.051388888888888894</v>
      </c>
      <c r="AF37" s="6">
        <v>3</v>
      </c>
      <c r="AG37" s="6">
        <v>0</v>
      </c>
      <c r="AH37" s="6">
        <v>10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f t="shared" si="6"/>
        <v>13</v>
      </c>
      <c r="AO37" s="20">
        <v>0.18231481481481482</v>
      </c>
      <c r="AP37" s="20">
        <f>AO37-AE37-AQ37</f>
        <v>0.0869212962962963</v>
      </c>
      <c r="AQ37" s="9">
        <v>0.04400462962962962</v>
      </c>
      <c r="AR37" s="17">
        <v>2</v>
      </c>
      <c r="AS37" s="46"/>
      <c r="AT37" s="46"/>
      <c r="AU37" s="46"/>
      <c r="AV37" s="46"/>
    </row>
    <row r="38" spans="1:48" ht="15" customHeight="1">
      <c r="A38" s="3">
        <v>3</v>
      </c>
      <c r="B38" s="8" t="s">
        <v>75</v>
      </c>
      <c r="C38" s="8" t="s">
        <v>72</v>
      </c>
      <c r="D38" s="8">
        <v>2</v>
      </c>
      <c r="E38" s="8">
        <v>10.5</v>
      </c>
      <c r="F38" s="8" t="s">
        <v>44</v>
      </c>
      <c r="G38" s="16">
        <v>0.04583333333333334</v>
      </c>
      <c r="H38" s="6">
        <v>2</v>
      </c>
      <c r="I38" s="6">
        <v>0</v>
      </c>
      <c r="J38" s="6">
        <v>11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f t="shared" si="4"/>
        <v>13</v>
      </c>
      <c r="Q38" s="20">
        <v>0.18258101851851852</v>
      </c>
      <c r="R38" s="20">
        <f t="shared" si="5"/>
        <v>0.06770833333333333</v>
      </c>
      <c r="S38" s="21">
        <v>0.06903935185185185</v>
      </c>
      <c r="T38" s="17">
        <v>3</v>
      </c>
      <c r="Y38" s="3">
        <v>3</v>
      </c>
      <c r="Z38" s="8" t="s">
        <v>80</v>
      </c>
      <c r="AA38" s="8" t="s">
        <v>86</v>
      </c>
      <c r="AB38" s="8">
        <v>2</v>
      </c>
      <c r="AC38" s="8">
        <v>10.3</v>
      </c>
      <c r="AD38" s="8" t="s">
        <v>43</v>
      </c>
      <c r="AE38" s="16">
        <v>0.06388888888888888</v>
      </c>
      <c r="AF38" s="6">
        <v>3</v>
      </c>
      <c r="AG38" s="6">
        <v>3</v>
      </c>
      <c r="AH38" s="6">
        <v>7</v>
      </c>
      <c r="AI38" s="6">
        <v>1</v>
      </c>
      <c r="AJ38" s="6">
        <v>0</v>
      </c>
      <c r="AK38" s="6">
        <v>0</v>
      </c>
      <c r="AL38" s="6">
        <v>0</v>
      </c>
      <c r="AM38" s="6">
        <v>0</v>
      </c>
      <c r="AN38" s="6">
        <f t="shared" si="6"/>
        <v>14</v>
      </c>
      <c r="AO38" s="20">
        <v>0.21805555555555556</v>
      </c>
      <c r="AP38" s="20">
        <f>AO38-AE37-AQ38</f>
        <v>0.08201388888888887</v>
      </c>
      <c r="AQ38" s="9">
        <v>0.08465277777777779</v>
      </c>
      <c r="AR38" s="17">
        <v>3</v>
      </c>
      <c r="AS38" s="46"/>
      <c r="AT38" s="46"/>
      <c r="AU38" s="46"/>
      <c r="AV38" s="46"/>
    </row>
    <row r="39" spans="1:48" ht="15" customHeight="1">
      <c r="A39" s="3">
        <v>4</v>
      </c>
      <c r="B39" s="8" t="s">
        <v>154</v>
      </c>
      <c r="C39" s="8" t="s">
        <v>149</v>
      </c>
      <c r="D39" s="8">
        <v>2</v>
      </c>
      <c r="E39" s="8" t="s">
        <v>49</v>
      </c>
      <c r="F39" s="8" t="s">
        <v>44</v>
      </c>
      <c r="G39" s="16">
        <v>0.024999999999999998</v>
      </c>
      <c r="H39" s="6">
        <v>7</v>
      </c>
      <c r="I39" s="6">
        <v>0</v>
      </c>
      <c r="J39" s="6">
        <v>8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f t="shared" si="4"/>
        <v>15</v>
      </c>
      <c r="Q39" s="20">
        <v>0.11283564814814816</v>
      </c>
      <c r="R39" s="20">
        <f t="shared" si="5"/>
        <v>0.061215277777777785</v>
      </c>
      <c r="S39" s="9">
        <v>0.026620370370370374</v>
      </c>
      <c r="T39" s="17" t="s">
        <v>49</v>
      </c>
      <c r="Y39" s="3">
        <v>4</v>
      </c>
      <c r="Z39" s="8" t="s">
        <v>122</v>
      </c>
      <c r="AA39" s="8" t="s">
        <v>121</v>
      </c>
      <c r="AB39" s="8">
        <v>2</v>
      </c>
      <c r="AC39" s="8">
        <v>15.3</v>
      </c>
      <c r="AD39" s="8" t="s">
        <v>43</v>
      </c>
      <c r="AE39" s="16">
        <v>0.0625</v>
      </c>
      <c r="AF39" s="6">
        <v>8</v>
      </c>
      <c r="AG39" s="6">
        <v>0</v>
      </c>
      <c r="AH39" s="6">
        <v>8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f t="shared" si="6"/>
        <v>16</v>
      </c>
      <c r="AO39" s="20">
        <v>0.20451388888888888</v>
      </c>
      <c r="AP39" s="20">
        <f>AO39-AE38-AQ39</f>
        <v>0.0480324074074074</v>
      </c>
      <c r="AQ39" s="9">
        <v>0.0925925925925926</v>
      </c>
      <c r="AR39" s="17">
        <v>4</v>
      </c>
      <c r="AS39" s="46"/>
      <c r="AT39" s="46"/>
      <c r="AU39" s="46"/>
      <c r="AV39" s="46"/>
    </row>
    <row r="40" spans="1:48" ht="15" customHeight="1">
      <c r="A40" s="3">
        <v>5</v>
      </c>
      <c r="B40" s="8" t="s">
        <v>148</v>
      </c>
      <c r="C40" s="8" t="s">
        <v>149</v>
      </c>
      <c r="D40" s="8">
        <v>2</v>
      </c>
      <c r="E40" s="8" t="s">
        <v>49</v>
      </c>
      <c r="F40" s="8" t="s">
        <v>44</v>
      </c>
      <c r="G40" s="16">
        <v>0.03194444444444445</v>
      </c>
      <c r="H40" s="6">
        <v>6</v>
      </c>
      <c r="I40" s="6">
        <v>0</v>
      </c>
      <c r="J40" s="6">
        <v>9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f t="shared" si="4"/>
        <v>15</v>
      </c>
      <c r="Q40" s="20">
        <v>0.13347222222222221</v>
      </c>
      <c r="R40" s="20">
        <f t="shared" si="5"/>
        <v>0.06483796296296296</v>
      </c>
      <c r="S40" s="9">
        <v>0.03668981481481482</v>
      </c>
      <c r="T40" s="17" t="s">
        <v>49</v>
      </c>
      <c r="Y40" s="3">
        <v>5</v>
      </c>
      <c r="Z40" s="8" t="s">
        <v>156</v>
      </c>
      <c r="AA40" s="8" t="s">
        <v>91</v>
      </c>
      <c r="AB40" s="8">
        <v>2</v>
      </c>
      <c r="AC40" s="8">
        <v>16.3</v>
      </c>
      <c r="AD40" s="8" t="s">
        <v>43</v>
      </c>
      <c r="AE40" s="16">
        <v>0.03333333333333333</v>
      </c>
      <c r="AF40" s="6">
        <v>0</v>
      </c>
      <c r="AG40" s="6">
        <v>0</v>
      </c>
      <c r="AH40" s="6">
        <v>19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f t="shared" si="6"/>
        <v>19</v>
      </c>
      <c r="AO40" s="20">
        <v>0.11285879629629629</v>
      </c>
      <c r="AP40" s="20">
        <f>AO40-AE40-AQ40</f>
        <v>0.034363425925925915</v>
      </c>
      <c r="AQ40" s="9">
        <v>0.045162037037037035</v>
      </c>
      <c r="AR40" s="17">
        <v>5</v>
      </c>
      <c r="AS40" s="46"/>
      <c r="AT40" s="46"/>
      <c r="AU40" s="46"/>
      <c r="AV40" s="46"/>
    </row>
    <row r="41" spans="1:48" ht="15" customHeight="1">
      <c r="A41" s="3">
        <v>6</v>
      </c>
      <c r="B41" s="8" t="s">
        <v>106</v>
      </c>
      <c r="C41" s="8" t="s">
        <v>107</v>
      </c>
      <c r="D41" s="8">
        <v>2</v>
      </c>
      <c r="E41" s="8">
        <v>12.6</v>
      </c>
      <c r="F41" s="8" t="s">
        <v>44</v>
      </c>
      <c r="G41" s="16">
        <v>0.02361111111111111</v>
      </c>
      <c r="H41" s="6">
        <v>5</v>
      </c>
      <c r="I41" s="6">
        <v>0</v>
      </c>
      <c r="J41" s="6">
        <v>9</v>
      </c>
      <c r="K41" s="6">
        <v>0</v>
      </c>
      <c r="L41" s="6">
        <v>0</v>
      </c>
      <c r="M41" s="6">
        <v>2</v>
      </c>
      <c r="N41" s="6">
        <v>0</v>
      </c>
      <c r="O41" s="6">
        <v>0</v>
      </c>
      <c r="P41" s="6">
        <f t="shared" si="4"/>
        <v>16</v>
      </c>
      <c r="Q41" s="20">
        <v>0.10209490740740741</v>
      </c>
      <c r="R41" s="20">
        <f t="shared" si="5"/>
        <v>0.07015046296296297</v>
      </c>
      <c r="S41" s="21">
        <v>0.008333333333333333</v>
      </c>
      <c r="T41" s="17">
        <v>4</v>
      </c>
      <c r="Y41" s="3">
        <v>6</v>
      </c>
      <c r="Z41" s="8" t="s">
        <v>78</v>
      </c>
      <c r="AA41" s="8" t="s">
        <v>86</v>
      </c>
      <c r="AB41" s="8">
        <v>2</v>
      </c>
      <c r="AC41" s="8">
        <v>10.1</v>
      </c>
      <c r="AD41" s="8" t="s">
        <v>43</v>
      </c>
      <c r="AE41" s="16">
        <v>0.041666666666666664</v>
      </c>
      <c r="AF41" s="6">
        <v>2</v>
      </c>
      <c r="AG41" s="6">
        <v>0</v>
      </c>
      <c r="AH41" s="6">
        <v>7</v>
      </c>
      <c r="AI41" s="6">
        <v>0</v>
      </c>
      <c r="AJ41" s="6">
        <v>10</v>
      </c>
      <c r="AK41" s="6">
        <v>0</v>
      </c>
      <c r="AL41" s="6">
        <v>0</v>
      </c>
      <c r="AM41" s="6">
        <v>0</v>
      </c>
      <c r="AN41" s="6">
        <f t="shared" si="6"/>
        <v>19</v>
      </c>
      <c r="AO41" s="20">
        <v>0.14704861111111112</v>
      </c>
      <c r="AP41" s="20">
        <f>AO41-AE41-AQ41</f>
        <v>0.06186342592592594</v>
      </c>
      <c r="AQ41" s="21">
        <v>0.04351851851851852</v>
      </c>
      <c r="AR41" s="17">
        <v>6</v>
      </c>
      <c r="AS41" s="46"/>
      <c r="AT41" s="46"/>
      <c r="AU41" s="46"/>
      <c r="AV41" s="46"/>
    </row>
    <row r="42" spans="1:48" ht="15" customHeight="1">
      <c r="A42" s="3">
        <v>7</v>
      </c>
      <c r="B42" s="8" t="s">
        <v>103</v>
      </c>
      <c r="C42" s="8" t="s">
        <v>107</v>
      </c>
      <c r="D42" s="8">
        <v>2</v>
      </c>
      <c r="E42" s="8">
        <v>12.5</v>
      </c>
      <c r="F42" s="8" t="s">
        <v>44</v>
      </c>
      <c r="G42" s="16">
        <v>0.006944444444444444</v>
      </c>
      <c r="H42" s="6">
        <v>1</v>
      </c>
      <c r="I42" s="6">
        <v>3</v>
      </c>
      <c r="J42" s="6">
        <v>12</v>
      </c>
      <c r="K42" s="6">
        <v>0</v>
      </c>
      <c r="L42" s="6">
        <v>0</v>
      </c>
      <c r="M42" s="6">
        <v>2</v>
      </c>
      <c r="N42" s="6">
        <v>0</v>
      </c>
      <c r="O42" s="6">
        <v>0</v>
      </c>
      <c r="P42" s="6">
        <f t="shared" si="4"/>
        <v>18</v>
      </c>
      <c r="Q42" s="20">
        <v>0.07777777777777778</v>
      </c>
      <c r="R42" s="20">
        <f t="shared" si="5"/>
        <v>0.06180555555555555</v>
      </c>
      <c r="S42" s="9">
        <v>0.009027777777777779</v>
      </c>
      <c r="T42" s="17">
        <v>5</v>
      </c>
      <c r="Y42" s="3">
        <v>7</v>
      </c>
      <c r="Z42" s="8" t="s">
        <v>79</v>
      </c>
      <c r="AA42" s="8" t="s">
        <v>86</v>
      </c>
      <c r="AB42" s="8">
        <v>2</v>
      </c>
      <c r="AC42" s="8">
        <v>10.2</v>
      </c>
      <c r="AD42" s="8" t="s">
        <v>43</v>
      </c>
      <c r="AE42" s="16">
        <v>0.049999999999999996</v>
      </c>
      <c r="AF42" s="6">
        <v>3</v>
      </c>
      <c r="AG42" s="6">
        <v>10</v>
      </c>
      <c r="AH42" s="6">
        <v>6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f t="shared" si="6"/>
        <v>19</v>
      </c>
      <c r="AO42" s="20">
        <v>0.2129050925925926</v>
      </c>
      <c r="AP42" s="20">
        <f>AO42-AE42-AQ42</f>
        <v>0.08385416666666669</v>
      </c>
      <c r="AQ42" s="9">
        <v>0.07905092592592593</v>
      </c>
      <c r="AR42" s="17">
        <v>7</v>
      </c>
      <c r="AS42" s="46"/>
      <c r="AT42" s="46"/>
      <c r="AU42" s="46"/>
      <c r="AV42" s="46"/>
    </row>
    <row r="43" spans="1:44" ht="15" customHeight="1">
      <c r="A43" s="3">
        <v>8</v>
      </c>
      <c r="B43" s="8" t="s">
        <v>114</v>
      </c>
      <c r="C43" s="8" t="s">
        <v>110</v>
      </c>
      <c r="D43" s="8">
        <v>2</v>
      </c>
      <c r="E43" s="8">
        <v>8.5</v>
      </c>
      <c r="F43" s="8" t="s">
        <v>44</v>
      </c>
      <c r="G43" s="16">
        <v>0.015277777777777777</v>
      </c>
      <c r="H43" s="6">
        <v>9</v>
      </c>
      <c r="I43" s="6">
        <v>0</v>
      </c>
      <c r="J43" s="6">
        <v>9</v>
      </c>
      <c r="K43" s="6">
        <v>0</v>
      </c>
      <c r="L43" s="6">
        <v>0</v>
      </c>
      <c r="M43" s="6">
        <v>8</v>
      </c>
      <c r="N43" s="6">
        <v>0</v>
      </c>
      <c r="O43" s="6">
        <v>6</v>
      </c>
      <c r="P43" s="6">
        <f t="shared" si="4"/>
        <v>32</v>
      </c>
      <c r="Q43" s="20">
        <v>0.15092592592592594</v>
      </c>
      <c r="R43" s="20">
        <f t="shared" si="5"/>
        <v>0.10052083333333334</v>
      </c>
      <c r="S43" s="21">
        <v>0.03512731481481481</v>
      </c>
      <c r="T43" s="17">
        <v>6</v>
      </c>
      <c r="Y43" s="3">
        <v>8</v>
      </c>
      <c r="Z43" s="8" t="s">
        <v>97</v>
      </c>
      <c r="AA43" s="8" t="s">
        <v>98</v>
      </c>
      <c r="AB43" s="8">
        <v>2</v>
      </c>
      <c r="AC43" s="8">
        <v>15.6</v>
      </c>
      <c r="AD43" s="8" t="s">
        <v>43</v>
      </c>
      <c r="AE43" s="16">
        <v>0.061111111111111116</v>
      </c>
      <c r="AF43" s="6">
        <v>7</v>
      </c>
      <c r="AG43" s="6">
        <v>0</v>
      </c>
      <c r="AH43" s="6">
        <v>2</v>
      </c>
      <c r="AI43" s="6">
        <v>0</v>
      </c>
      <c r="AJ43" s="6">
        <v>10</v>
      </c>
      <c r="AK43" s="6">
        <v>0</v>
      </c>
      <c r="AL43" s="6">
        <v>0</v>
      </c>
      <c r="AM43" s="6">
        <v>0</v>
      </c>
      <c r="AN43" s="6">
        <f t="shared" si="6"/>
        <v>19</v>
      </c>
      <c r="AO43" s="20">
        <v>0.1589236111111111</v>
      </c>
      <c r="AP43" s="20">
        <f>AO43-G88-AQ43</f>
        <v>0.10646990740740742</v>
      </c>
      <c r="AQ43" s="21">
        <v>0.052453703703703704</v>
      </c>
      <c r="AR43" s="17">
        <v>8</v>
      </c>
    </row>
    <row r="44" spans="1:44" ht="15" customHeight="1">
      <c r="A44" s="3">
        <v>9</v>
      </c>
      <c r="B44" s="8" t="s">
        <v>127</v>
      </c>
      <c r="C44" s="8" t="s">
        <v>121</v>
      </c>
      <c r="D44" s="8">
        <v>2</v>
      </c>
      <c r="E44" s="8">
        <v>17.3</v>
      </c>
      <c r="F44" s="8" t="s">
        <v>44</v>
      </c>
      <c r="G44" s="16">
        <v>0.06944444444444443</v>
      </c>
      <c r="H44" s="6">
        <v>4</v>
      </c>
      <c r="I44" s="6">
        <v>0</v>
      </c>
      <c r="J44" s="6">
        <v>16</v>
      </c>
      <c r="K44" s="6">
        <v>0</v>
      </c>
      <c r="L44" s="6">
        <v>0</v>
      </c>
      <c r="M44" s="6">
        <v>0</v>
      </c>
      <c r="N44" s="6">
        <v>0</v>
      </c>
      <c r="O44" s="6">
        <v>20</v>
      </c>
      <c r="P44" s="6">
        <f t="shared" si="4"/>
        <v>40</v>
      </c>
      <c r="Q44" s="20">
        <v>0.1933449074074074</v>
      </c>
      <c r="R44" s="20">
        <f>Q44-G43-S44</f>
        <v>0.10055555555555555</v>
      </c>
      <c r="S44" s="9">
        <v>0.07751157407407407</v>
      </c>
      <c r="T44" s="17">
        <v>7</v>
      </c>
      <c r="Y44" s="3">
        <v>9</v>
      </c>
      <c r="Z44" s="8" t="s">
        <v>105</v>
      </c>
      <c r="AA44" s="8" t="s">
        <v>107</v>
      </c>
      <c r="AB44" s="8">
        <v>2</v>
      </c>
      <c r="AC44" s="8">
        <v>13.6</v>
      </c>
      <c r="AD44" s="8" t="s">
        <v>43</v>
      </c>
      <c r="AE44" s="16">
        <v>0.06527777777777778</v>
      </c>
      <c r="AF44" s="6">
        <v>7</v>
      </c>
      <c r="AG44" s="6">
        <v>0</v>
      </c>
      <c r="AH44" s="6">
        <v>13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f t="shared" si="6"/>
        <v>20</v>
      </c>
      <c r="AO44" s="20">
        <v>0.20375</v>
      </c>
      <c r="AP44" s="20">
        <f>AO44-AE43-AQ44</f>
        <v>0.04788194444444442</v>
      </c>
      <c r="AQ44" s="9">
        <v>0.09475694444444445</v>
      </c>
      <c r="AR44" s="17">
        <v>9</v>
      </c>
    </row>
    <row r="45" spans="1:44" ht="15" customHeight="1">
      <c r="A45" s="3">
        <v>10</v>
      </c>
      <c r="B45" s="8" t="s">
        <v>100</v>
      </c>
      <c r="C45" s="8" t="s">
        <v>107</v>
      </c>
      <c r="D45" s="8">
        <v>2</v>
      </c>
      <c r="E45" s="8">
        <v>12.3</v>
      </c>
      <c r="F45" s="8" t="s">
        <v>44</v>
      </c>
      <c r="G45" s="16">
        <v>0.04861111111111111</v>
      </c>
      <c r="H45" s="6">
        <v>2</v>
      </c>
      <c r="I45" s="6">
        <v>10</v>
      </c>
      <c r="J45" s="6">
        <v>10</v>
      </c>
      <c r="K45" s="6">
        <v>0</v>
      </c>
      <c r="L45" s="6">
        <v>0</v>
      </c>
      <c r="M45" s="6">
        <v>0</v>
      </c>
      <c r="N45" s="6">
        <v>0</v>
      </c>
      <c r="O45" s="6">
        <v>23</v>
      </c>
      <c r="P45" s="6">
        <f t="shared" si="4"/>
        <v>45</v>
      </c>
      <c r="Q45" s="20">
        <v>0.19212962962962962</v>
      </c>
      <c r="R45" s="20">
        <f aca="true" t="shared" si="7" ref="R45:R54">Q45-G45-S45</f>
        <v>0.07540509259259258</v>
      </c>
      <c r="S45" s="9">
        <v>0.06811342592592594</v>
      </c>
      <c r="T45" s="17">
        <v>8</v>
      </c>
      <c r="Y45" s="3">
        <v>10</v>
      </c>
      <c r="Z45" s="8" t="s">
        <v>123</v>
      </c>
      <c r="AA45" s="8" t="s">
        <v>121</v>
      </c>
      <c r="AB45" s="8">
        <v>2</v>
      </c>
      <c r="AC45" s="8">
        <v>15.2</v>
      </c>
      <c r="AD45" s="8" t="s">
        <v>43</v>
      </c>
      <c r="AE45" s="27">
        <v>0.036111111111111115</v>
      </c>
      <c r="AF45" s="6">
        <v>3</v>
      </c>
      <c r="AG45" s="6">
        <v>10</v>
      </c>
      <c r="AH45" s="6">
        <v>10</v>
      </c>
      <c r="AI45" s="6">
        <v>0</v>
      </c>
      <c r="AJ45" s="6">
        <v>0</v>
      </c>
      <c r="AK45" s="6">
        <v>1</v>
      </c>
      <c r="AL45" s="6">
        <v>0</v>
      </c>
      <c r="AM45" s="6">
        <v>0</v>
      </c>
      <c r="AN45" s="6">
        <f t="shared" si="6"/>
        <v>24</v>
      </c>
      <c r="AO45" s="20">
        <v>0.1429398148148148</v>
      </c>
      <c r="AP45" s="20">
        <f>AO45-AE45-AQ45</f>
        <v>0.0740046296296296</v>
      </c>
      <c r="AQ45" s="21">
        <v>0.032824074074074075</v>
      </c>
      <c r="AR45" s="17">
        <v>10</v>
      </c>
    </row>
    <row r="46" spans="1:44" ht="15" customHeight="1">
      <c r="A46" s="3">
        <v>11</v>
      </c>
      <c r="B46" s="8" t="s">
        <v>126</v>
      </c>
      <c r="C46" s="8" t="s">
        <v>121</v>
      </c>
      <c r="D46" s="8">
        <v>2</v>
      </c>
      <c r="E46" s="8">
        <v>17.2</v>
      </c>
      <c r="F46" s="8" t="s">
        <v>44</v>
      </c>
      <c r="G46" s="27">
        <v>0.05833333333333333</v>
      </c>
      <c r="H46" s="6">
        <v>7</v>
      </c>
      <c r="I46" s="6">
        <v>0</v>
      </c>
      <c r="J46" s="6">
        <v>9</v>
      </c>
      <c r="K46" s="6">
        <v>0</v>
      </c>
      <c r="L46" s="6">
        <v>0</v>
      </c>
      <c r="M46" s="6">
        <v>0</v>
      </c>
      <c r="N46" s="6">
        <v>0</v>
      </c>
      <c r="O46" s="6">
        <v>30</v>
      </c>
      <c r="P46" s="6">
        <f t="shared" si="4"/>
        <v>46</v>
      </c>
      <c r="Q46" s="20">
        <v>0.20355324074074074</v>
      </c>
      <c r="R46" s="20">
        <f t="shared" si="7"/>
        <v>0.06736111111111114</v>
      </c>
      <c r="S46" s="9">
        <v>0.07785879629629629</v>
      </c>
      <c r="T46" s="17">
        <v>9</v>
      </c>
      <c r="Y46" s="3">
        <v>11</v>
      </c>
      <c r="Z46" s="8" t="s">
        <v>76</v>
      </c>
      <c r="AA46" s="8" t="s">
        <v>72</v>
      </c>
      <c r="AB46" s="8">
        <v>2</v>
      </c>
      <c r="AC46" s="8">
        <v>11.3</v>
      </c>
      <c r="AD46" s="8" t="s">
        <v>43</v>
      </c>
      <c r="AE46" s="16">
        <v>0.030555555555555555</v>
      </c>
      <c r="AF46" s="6">
        <v>4</v>
      </c>
      <c r="AG46" s="6">
        <v>0</v>
      </c>
      <c r="AH46" s="6">
        <v>11</v>
      </c>
      <c r="AI46" s="6">
        <v>0</v>
      </c>
      <c r="AJ46" s="6">
        <v>10</v>
      </c>
      <c r="AK46" s="6">
        <v>0</v>
      </c>
      <c r="AL46" s="6">
        <v>0</v>
      </c>
      <c r="AM46" s="6">
        <v>0</v>
      </c>
      <c r="AN46" s="6">
        <f t="shared" si="6"/>
        <v>25</v>
      </c>
      <c r="AO46" s="20">
        <v>0.14403935185185185</v>
      </c>
      <c r="AP46" s="20">
        <f>AO46-AE46-AQ46</f>
        <v>0.06626157407407407</v>
      </c>
      <c r="AQ46" s="9">
        <v>0.04722222222222222</v>
      </c>
      <c r="AR46" s="17">
        <v>11</v>
      </c>
    </row>
    <row r="47" spans="1:44" ht="15" customHeight="1">
      <c r="A47" s="3">
        <v>12</v>
      </c>
      <c r="B47" s="8" t="s">
        <v>41</v>
      </c>
      <c r="C47" s="8" t="s">
        <v>35</v>
      </c>
      <c r="D47" s="8">
        <v>2</v>
      </c>
      <c r="E47" s="8">
        <v>3.1</v>
      </c>
      <c r="F47" s="8" t="s">
        <v>44</v>
      </c>
      <c r="G47" s="16">
        <v>0.04722222222222222</v>
      </c>
      <c r="H47" s="6">
        <v>10</v>
      </c>
      <c r="I47" s="6">
        <v>0</v>
      </c>
      <c r="J47" s="6">
        <v>16</v>
      </c>
      <c r="K47" s="6">
        <v>10</v>
      </c>
      <c r="L47" s="6">
        <v>0</v>
      </c>
      <c r="M47" s="6">
        <v>0</v>
      </c>
      <c r="N47" s="6">
        <v>0</v>
      </c>
      <c r="O47" s="6">
        <v>16</v>
      </c>
      <c r="P47" s="6">
        <f t="shared" si="4"/>
        <v>52</v>
      </c>
      <c r="Q47" s="20">
        <v>0.18377314814814816</v>
      </c>
      <c r="R47" s="20">
        <f t="shared" si="7"/>
        <v>0.06542824074074076</v>
      </c>
      <c r="S47" s="21">
        <v>0.07112268518518518</v>
      </c>
      <c r="T47" s="17">
        <v>10</v>
      </c>
      <c r="Y47" s="3">
        <v>12</v>
      </c>
      <c r="Z47" s="8" t="s">
        <v>59</v>
      </c>
      <c r="AA47" s="8" t="s">
        <v>63</v>
      </c>
      <c r="AB47" s="8">
        <v>2</v>
      </c>
      <c r="AC47" s="8">
        <v>5.6</v>
      </c>
      <c r="AD47" s="8" t="s">
        <v>43</v>
      </c>
      <c r="AE47" s="16">
        <v>0.02638888888888889</v>
      </c>
      <c r="AF47" s="6">
        <v>6</v>
      </c>
      <c r="AG47" s="6">
        <v>0</v>
      </c>
      <c r="AH47" s="6">
        <v>18</v>
      </c>
      <c r="AI47" s="6">
        <v>0</v>
      </c>
      <c r="AJ47" s="6">
        <v>0</v>
      </c>
      <c r="AK47" s="6">
        <v>2</v>
      </c>
      <c r="AL47" s="6">
        <v>0</v>
      </c>
      <c r="AM47" s="6">
        <v>0</v>
      </c>
      <c r="AN47" s="6">
        <f t="shared" si="6"/>
        <v>26</v>
      </c>
      <c r="AO47" s="20">
        <v>0.11469907407407408</v>
      </c>
      <c r="AP47" s="20">
        <f>AO47-AE47-AQ47</f>
        <v>0.05636574074074074</v>
      </c>
      <c r="AQ47" s="9">
        <v>0.03194444444444445</v>
      </c>
      <c r="AR47" s="17">
        <v>12</v>
      </c>
    </row>
    <row r="48" spans="1:44" ht="15" customHeight="1">
      <c r="A48" s="3">
        <v>13</v>
      </c>
      <c r="B48" s="8" t="s">
        <v>77</v>
      </c>
      <c r="C48" s="8" t="s">
        <v>86</v>
      </c>
      <c r="D48" s="8">
        <v>2</v>
      </c>
      <c r="E48" s="8">
        <v>9.6</v>
      </c>
      <c r="F48" s="8" t="s">
        <v>44</v>
      </c>
      <c r="G48" s="16">
        <v>0.001388888888888889</v>
      </c>
      <c r="H48" s="6">
        <v>10</v>
      </c>
      <c r="I48" s="6">
        <v>3</v>
      </c>
      <c r="J48" s="6">
        <v>8</v>
      </c>
      <c r="K48" s="6">
        <v>13</v>
      </c>
      <c r="L48" s="6">
        <v>0</v>
      </c>
      <c r="M48" s="6">
        <v>12</v>
      </c>
      <c r="N48" s="6">
        <v>0</v>
      </c>
      <c r="O48" s="6">
        <v>10</v>
      </c>
      <c r="P48" s="6">
        <f t="shared" si="4"/>
        <v>56</v>
      </c>
      <c r="Q48" s="20">
        <v>0.12005787037037037</v>
      </c>
      <c r="R48" s="20">
        <f t="shared" si="7"/>
        <v>0.10825231481481482</v>
      </c>
      <c r="S48" s="9">
        <v>0.010416666666666666</v>
      </c>
      <c r="T48" s="17">
        <v>11</v>
      </c>
      <c r="Y48" s="3">
        <v>13</v>
      </c>
      <c r="Z48" s="8" t="s">
        <v>81</v>
      </c>
      <c r="AA48" s="8" t="s">
        <v>86</v>
      </c>
      <c r="AB48" s="8">
        <v>2</v>
      </c>
      <c r="AC48" s="8">
        <v>10.4</v>
      </c>
      <c r="AD48" s="8" t="s">
        <v>43</v>
      </c>
      <c r="AE48" s="16">
        <v>0.06805555555555555</v>
      </c>
      <c r="AF48" s="6">
        <v>5</v>
      </c>
      <c r="AG48" s="6">
        <v>13</v>
      </c>
      <c r="AH48" s="6">
        <v>9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f t="shared" si="6"/>
        <v>27</v>
      </c>
      <c r="AO48" s="20">
        <v>0.2121412037037037</v>
      </c>
      <c r="AP48" s="20">
        <f>AO48-AE47-AQ48</f>
        <v>0.09817129629629631</v>
      </c>
      <c r="AQ48" s="9">
        <v>0.08758101851851852</v>
      </c>
      <c r="AR48" s="17">
        <v>13</v>
      </c>
    </row>
    <row r="49" spans="1:44" ht="15" customHeight="1">
      <c r="A49" s="3">
        <v>13</v>
      </c>
      <c r="B49" s="8" t="s">
        <v>94</v>
      </c>
      <c r="C49" s="8" t="s">
        <v>98</v>
      </c>
      <c r="D49" s="8">
        <v>2</v>
      </c>
      <c r="E49" s="8">
        <v>16.2</v>
      </c>
      <c r="F49" s="8" t="s">
        <v>44</v>
      </c>
      <c r="G49" s="16">
        <v>0.011111111111111112</v>
      </c>
      <c r="H49" s="6">
        <v>7</v>
      </c>
      <c r="I49" s="6">
        <v>0</v>
      </c>
      <c r="J49" s="6">
        <v>7</v>
      </c>
      <c r="K49" s="6">
        <v>10</v>
      </c>
      <c r="L49" s="6">
        <v>0</v>
      </c>
      <c r="M49" s="6">
        <v>2</v>
      </c>
      <c r="N49" s="6">
        <v>0</v>
      </c>
      <c r="O49" s="6" t="s">
        <v>160</v>
      </c>
      <c r="P49" s="6">
        <f t="shared" si="4"/>
        <v>26</v>
      </c>
      <c r="Q49" s="20">
        <v>0.1075</v>
      </c>
      <c r="R49" s="20">
        <f t="shared" si="7"/>
        <v>0.08388888888888889</v>
      </c>
      <c r="S49" s="9">
        <v>0.012499999999999999</v>
      </c>
      <c r="T49" s="17">
        <v>12</v>
      </c>
      <c r="Y49" s="3">
        <v>14</v>
      </c>
      <c r="Z49" s="8" t="s">
        <v>96</v>
      </c>
      <c r="AA49" s="8" t="s">
        <v>98</v>
      </c>
      <c r="AB49" s="8">
        <v>2</v>
      </c>
      <c r="AC49" s="8">
        <v>15.5</v>
      </c>
      <c r="AD49" s="8" t="s">
        <v>43</v>
      </c>
      <c r="AE49" s="16">
        <v>0.05694444444444444</v>
      </c>
      <c r="AF49" s="6">
        <v>2</v>
      </c>
      <c r="AG49" s="6">
        <v>20</v>
      </c>
      <c r="AH49" s="22">
        <v>1</v>
      </c>
      <c r="AI49" s="6">
        <v>10</v>
      </c>
      <c r="AJ49" s="6">
        <v>0</v>
      </c>
      <c r="AK49" s="6">
        <v>0</v>
      </c>
      <c r="AL49" s="6">
        <v>0</v>
      </c>
      <c r="AM49" s="6">
        <v>3</v>
      </c>
      <c r="AN49" s="6">
        <f t="shared" si="6"/>
        <v>36</v>
      </c>
      <c r="AO49" s="20">
        <v>0.16128472222222223</v>
      </c>
      <c r="AP49" s="20">
        <f>AO49-AE48-AQ49</f>
        <v>0.03153935185185187</v>
      </c>
      <c r="AQ49" s="21">
        <v>0.061689814814814815</v>
      </c>
      <c r="AR49" s="17">
        <v>14</v>
      </c>
    </row>
    <row r="50" spans="1:44" ht="15" customHeight="1">
      <c r="A50" s="3">
        <v>14</v>
      </c>
      <c r="B50" s="8" t="s">
        <v>29</v>
      </c>
      <c r="C50" s="8" t="s">
        <v>28</v>
      </c>
      <c r="D50" s="8">
        <v>2</v>
      </c>
      <c r="E50" s="8">
        <v>4.1</v>
      </c>
      <c r="F50" s="8" t="s">
        <v>44</v>
      </c>
      <c r="G50" s="16">
        <v>0.04027777777777778</v>
      </c>
      <c r="H50" s="6">
        <v>3</v>
      </c>
      <c r="I50" s="6">
        <v>9</v>
      </c>
      <c r="J50" s="6">
        <v>12</v>
      </c>
      <c r="K50" s="6">
        <v>3</v>
      </c>
      <c r="L50" s="6">
        <v>0</v>
      </c>
      <c r="M50" s="6">
        <v>1</v>
      </c>
      <c r="N50" s="6">
        <v>0</v>
      </c>
      <c r="O50" s="6" t="s">
        <v>160</v>
      </c>
      <c r="P50" s="6">
        <f t="shared" si="4"/>
        <v>28</v>
      </c>
      <c r="Q50" s="20">
        <v>0.15077546296296296</v>
      </c>
      <c r="R50" s="20">
        <f t="shared" si="7"/>
        <v>0.06917824074074075</v>
      </c>
      <c r="S50" s="21">
        <v>0.04131944444444444</v>
      </c>
      <c r="T50" s="17">
        <v>13</v>
      </c>
      <c r="Y50" s="3">
        <v>15</v>
      </c>
      <c r="Z50" s="8" t="s">
        <v>30</v>
      </c>
      <c r="AA50" s="8" t="s">
        <v>28</v>
      </c>
      <c r="AB50" s="8">
        <v>2</v>
      </c>
      <c r="AC50" s="8">
        <v>4.6</v>
      </c>
      <c r="AD50" s="8" t="s">
        <v>43</v>
      </c>
      <c r="AE50" s="16">
        <v>0.06666666666666667</v>
      </c>
      <c r="AF50" s="6">
        <v>7</v>
      </c>
      <c r="AG50" s="6">
        <v>0</v>
      </c>
      <c r="AH50" s="6">
        <v>19</v>
      </c>
      <c r="AI50" s="6">
        <v>10</v>
      </c>
      <c r="AJ50" s="6">
        <v>0</v>
      </c>
      <c r="AK50" s="6">
        <v>0</v>
      </c>
      <c r="AL50" s="6">
        <v>0</v>
      </c>
      <c r="AM50" s="6">
        <v>3</v>
      </c>
      <c r="AN50" s="6">
        <f t="shared" si="6"/>
        <v>39</v>
      </c>
      <c r="AO50" s="20">
        <v>0.17439814814814814</v>
      </c>
      <c r="AP50" s="20">
        <f>AO50-AE49-AQ50</f>
        <v>0.020231481481481475</v>
      </c>
      <c r="AQ50" s="9">
        <v>0.09722222222222222</v>
      </c>
      <c r="AR50" s="17">
        <v>15</v>
      </c>
    </row>
    <row r="51" spans="1:44" ht="15" customHeight="1">
      <c r="A51" s="3">
        <v>15</v>
      </c>
      <c r="B51" s="8" t="s">
        <v>113</v>
      </c>
      <c r="C51" s="8" t="s">
        <v>110</v>
      </c>
      <c r="D51" s="8">
        <v>2</v>
      </c>
      <c r="E51" s="8">
        <v>8.4</v>
      </c>
      <c r="F51" s="8" t="s">
        <v>44</v>
      </c>
      <c r="G51" s="16">
        <v>0.005555555555555556</v>
      </c>
      <c r="H51" s="6">
        <v>15</v>
      </c>
      <c r="I51" s="6">
        <v>0</v>
      </c>
      <c r="J51" s="6">
        <v>16</v>
      </c>
      <c r="K51" s="6">
        <v>0</v>
      </c>
      <c r="L51" s="6">
        <v>0</v>
      </c>
      <c r="M51" s="6">
        <v>0</v>
      </c>
      <c r="N51" s="6">
        <v>0</v>
      </c>
      <c r="O51" s="6" t="s">
        <v>160</v>
      </c>
      <c r="P51" s="6">
        <f t="shared" si="4"/>
        <v>31</v>
      </c>
      <c r="Q51" s="20">
        <v>0.11903935185185184</v>
      </c>
      <c r="R51" s="20">
        <f t="shared" si="7"/>
        <v>0.08917824074074074</v>
      </c>
      <c r="S51" s="9">
        <v>0.024305555555555556</v>
      </c>
      <c r="T51" s="17">
        <v>14</v>
      </c>
      <c r="Y51" s="3">
        <v>16</v>
      </c>
      <c r="Z51" s="8" t="s">
        <v>119</v>
      </c>
      <c r="AA51" s="8" t="s">
        <v>110</v>
      </c>
      <c r="AB51" s="8">
        <v>2</v>
      </c>
      <c r="AC51" s="8">
        <v>9.5</v>
      </c>
      <c r="AD51" s="8" t="s">
        <v>43</v>
      </c>
      <c r="AE51" s="16">
        <v>0.012499999999999999</v>
      </c>
      <c r="AF51" s="6">
        <v>8</v>
      </c>
      <c r="AG51" s="6">
        <v>0</v>
      </c>
      <c r="AH51" s="6">
        <v>9</v>
      </c>
      <c r="AI51" s="6">
        <v>0</v>
      </c>
      <c r="AJ51" s="6">
        <v>0</v>
      </c>
      <c r="AK51" s="6">
        <v>12</v>
      </c>
      <c r="AL51" s="6">
        <v>0</v>
      </c>
      <c r="AM51" s="6">
        <v>10</v>
      </c>
      <c r="AN51" s="6">
        <f t="shared" si="6"/>
        <v>39</v>
      </c>
      <c r="AO51" s="20">
        <v>0.1294560185185185</v>
      </c>
      <c r="AP51" s="20">
        <f>AO51-AE51-AQ51</f>
        <v>0.10005787037037037</v>
      </c>
      <c r="AQ51" s="9">
        <v>0.016898148148148148</v>
      </c>
      <c r="AR51" s="17">
        <v>16</v>
      </c>
    </row>
    <row r="52" spans="1:44" ht="15" customHeight="1">
      <c r="A52" s="3">
        <v>16</v>
      </c>
      <c r="B52" s="8" t="s">
        <v>144</v>
      </c>
      <c r="C52" s="8" t="s">
        <v>48</v>
      </c>
      <c r="D52" s="8">
        <v>2</v>
      </c>
      <c r="E52" s="8" t="s">
        <v>49</v>
      </c>
      <c r="F52" s="8" t="s">
        <v>44</v>
      </c>
      <c r="G52" s="16">
        <v>0.019444444444444445</v>
      </c>
      <c r="H52" s="6">
        <v>5</v>
      </c>
      <c r="I52" s="6">
        <v>10</v>
      </c>
      <c r="J52" s="6">
        <v>11</v>
      </c>
      <c r="K52" s="6">
        <v>10</v>
      </c>
      <c r="L52" s="6">
        <v>0</v>
      </c>
      <c r="M52" s="6">
        <v>1</v>
      </c>
      <c r="N52" s="6">
        <v>0</v>
      </c>
      <c r="O52" s="6" t="s">
        <v>160</v>
      </c>
      <c r="P52" s="6">
        <f t="shared" si="4"/>
        <v>37</v>
      </c>
      <c r="Q52" s="20">
        <v>0.1013425925925926</v>
      </c>
      <c r="R52" s="20">
        <f t="shared" si="7"/>
        <v>0.07177083333333334</v>
      </c>
      <c r="S52" s="21">
        <v>0.010127314814814815</v>
      </c>
      <c r="T52" s="17" t="s">
        <v>49</v>
      </c>
      <c r="Y52" s="3">
        <v>17</v>
      </c>
      <c r="Z52" s="8" t="s">
        <v>61</v>
      </c>
      <c r="AA52" s="8" t="s">
        <v>63</v>
      </c>
      <c r="AB52" s="8">
        <v>2</v>
      </c>
      <c r="AC52" s="8">
        <v>6.3</v>
      </c>
      <c r="AD52" s="8" t="s">
        <v>43</v>
      </c>
      <c r="AE52" s="16">
        <v>0.05555555555555555</v>
      </c>
      <c r="AF52" s="6">
        <v>7</v>
      </c>
      <c r="AG52" s="6">
        <v>0</v>
      </c>
      <c r="AH52" s="6">
        <v>10</v>
      </c>
      <c r="AI52" s="6">
        <v>0</v>
      </c>
      <c r="AJ52" s="6">
        <v>0</v>
      </c>
      <c r="AK52" s="6">
        <v>20</v>
      </c>
      <c r="AL52" s="6">
        <v>0</v>
      </c>
      <c r="AM52" s="6">
        <v>3</v>
      </c>
      <c r="AN52" s="6">
        <f t="shared" si="6"/>
        <v>40</v>
      </c>
      <c r="AO52" s="20">
        <v>0.19703703703703704</v>
      </c>
      <c r="AP52" s="20">
        <f>AO52-AE52-AQ52</f>
        <v>0.0529976851851852</v>
      </c>
      <c r="AQ52" s="21">
        <v>0.08848379629629628</v>
      </c>
      <c r="AR52" s="17">
        <v>17</v>
      </c>
    </row>
    <row r="53" spans="1:44" ht="15" customHeight="1">
      <c r="A53" s="3">
        <v>17</v>
      </c>
      <c r="B53" s="8" t="s">
        <v>31</v>
      </c>
      <c r="C53" s="8" t="s">
        <v>28</v>
      </c>
      <c r="D53" s="8">
        <v>2</v>
      </c>
      <c r="E53" s="8">
        <v>5.1</v>
      </c>
      <c r="F53" s="8" t="s">
        <v>44</v>
      </c>
      <c r="G53" s="16">
        <v>0.0375</v>
      </c>
      <c r="H53" s="6">
        <v>5</v>
      </c>
      <c r="I53" s="6">
        <v>9</v>
      </c>
      <c r="J53" s="6">
        <v>15</v>
      </c>
      <c r="K53" s="6">
        <v>3</v>
      </c>
      <c r="L53" s="6">
        <v>0</v>
      </c>
      <c r="M53" s="6">
        <v>10</v>
      </c>
      <c r="N53" s="6">
        <v>0</v>
      </c>
      <c r="O53" s="6" t="s">
        <v>160</v>
      </c>
      <c r="P53" s="6">
        <f t="shared" si="4"/>
        <v>42</v>
      </c>
      <c r="Q53" s="20">
        <v>0.15060185185185185</v>
      </c>
      <c r="R53" s="20">
        <f t="shared" si="7"/>
        <v>0.06935185185185183</v>
      </c>
      <c r="S53" s="21">
        <v>0.043750000000000004</v>
      </c>
      <c r="T53" s="17">
        <v>15</v>
      </c>
      <c r="Y53" s="3">
        <v>18</v>
      </c>
      <c r="Z53" s="8" t="s">
        <v>102</v>
      </c>
      <c r="AA53" s="8" t="s">
        <v>107</v>
      </c>
      <c r="AB53" s="8">
        <v>2</v>
      </c>
      <c r="AC53" s="8">
        <v>13.3</v>
      </c>
      <c r="AD53" s="8" t="s">
        <v>43</v>
      </c>
      <c r="AE53" s="29">
        <v>0.07361111111111111</v>
      </c>
      <c r="AF53" s="6">
        <v>4</v>
      </c>
      <c r="AG53" s="6">
        <v>0</v>
      </c>
      <c r="AH53" s="6">
        <v>16</v>
      </c>
      <c r="AI53" s="6">
        <v>0</v>
      </c>
      <c r="AJ53" s="6">
        <v>0</v>
      </c>
      <c r="AK53" s="6">
        <v>0</v>
      </c>
      <c r="AL53" s="6">
        <v>0</v>
      </c>
      <c r="AM53" s="6">
        <v>20</v>
      </c>
      <c r="AN53" s="6">
        <f t="shared" si="6"/>
        <v>40</v>
      </c>
      <c r="AO53" s="20">
        <v>0.2098958333333333</v>
      </c>
      <c r="AP53" s="20">
        <f>AO53-G83-AQ53</f>
        <v>0.05949074074074073</v>
      </c>
      <c r="AQ53" s="9">
        <v>0.09207175925925926</v>
      </c>
      <c r="AR53" s="17">
        <v>18</v>
      </c>
    </row>
    <row r="54" spans="1:44" ht="15" customHeight="1">
      <c r="A54" s="3">
        <v>18</v>
      </c>
      <c r="B54" s="8" t="s">
        <v>40</v>
      </c>
      <c r="C54" s="8" t="s">
        <v>35</v>
      </c>
      <c r="D54" s="8">
        <v>2</v>
      </c>
      <c r="E54" s="8">
        <v>2.6</v>
      </c>
      <c r="F54" s="8" t="s">
        <v>44</v>
      </c>
      <c r="G54" s="16">
        <v>0.022222222222222223</v>
      </c>
      <c r="H54" s="6">
        <v>1</v>
      </c>
      <c r="I54" s="6">
        <v>10</v>
      </c>
      <c r="J54" s="6">
        <v>15</v>
      </c>
      <c r="K54" s="6" t="s">
        <v>160</v>
      </c>
      <c r="L54" s="6">
        <v>1</v>
      </c>
      <c r="M54" s="6">
        <v>0</v>
      </c>
      <c r="N54" s="6">
        <v>11</v>
      </c>
      <c r="O54" s="6" t="s">
        <v>160</v>
      </c>
      <c r="P54" s="6">
        <f t="shared" si="4"/>
        <v>38</v>
      </c>
      <c r="Q54" s="20">
        <v>0.11562499999999999</v>
      </c>
      <c r="R54" s="20">
        <f t="shared" si="7"/>
        <v>0.07476851851851851</v>
      </c>
      <c r="S54" s="9">
        <v>0.018634259259259257</v>
      </c>
      <c r="T54" s="17">
        <v>16</v>
      </c>
      <c r="Y54" s="3">
        <v>19</v>
      </c>
      <c r="Z54" s="8" t="s">
        <v>117</v>
      </c>
      <c r="AA54" s="8" t="s">
        <v>110</v>
      </c>
      <c r="AB54" s="8">
        <v>2</v>
      </c>
      <c r="AC54" s="8">
        <v>9.3</v>
      </c>
      <c r="AD54" s="8" t="s">
        <v>43</v>
      </c>
      <c r="AE54" s="16">
        <v>0.020833333333333332</v>
      </c>
      <c r="AF54" s="6">
        <v>8</v>
      </c>
      <c r="AG54" s="6">
        <v>10</v>
      </c>
      <c r="AH54" s="6">
        <v>15</v>
      </c>
      <c r="AI54" s="6">
        <v>0</v>
      </c>
      <c r="AJ54" s="6">
        <v>0</v>
      </c>
      <c r="AK54" s="6">
        <v>0</v>
      </c>
      <c r="AL54" s="6">
        <v>0</v>
      </c>
      <c r="AM54" s="6">
        <v>10</v>
      </c>
      <c r="AN54" s="6">
        <f t="shared" si="6"/>
        <v>43</v>
      </c>
      <c r="AO54" s="20">
        <v>0.12974537037037037</v>
      </c>
      <c r="AP54" s="20">
        <f>AO54-AE54-AQ54</f>
        <v>0.09762731481481482</v>
      </c>
      <c r="AQ54" s="9">
        <v>0.011284722222222222</v>
      </c>
      <c r="AR54" s="17">
        <v>19</v>
      </c>
    </row>
    <row r="55" spans="1:44" ht="15" customHeight="1">
      <c r="A55" s="50"/>
      <c r="Y55" s="3">
        <v>20</v>
      </c>
      <c r="Z55" s="8" t="s">
        <v>93</v>
      </c>
      <c r="AA55" s="8" t="s">
        <v>91</v>
      </c>
      <c r="AB55" s="8">
        <v>2</v>
      </c>
      <c r="AC55" s="8">
        <v>16.4</v>
      </c>
      <c r="AD55" s="8" t="s">
        <v>43</v>
      </c>
      <c r="AE55" s="16">
        <v>0.05277777777777778</v>
      </c>
      <c r="AF55" s="6">
        <v>5</v>
      </c>
      <c r="AG55" s="6">
        <v>0</v>
      </c>
      <c r="AH55" s="6">
        <v>22</v>
      </c>
      <c r="AI55" s="6">
        <v>3</v>
      </c>
      <c r="AJ55" s="6">
        <v>0</v>
      </c>
      <c r="AK55" s="6">
        <v>0</v>
      </c>
      <c r="AL55" s="6">
        <v>1</v>
      </c>
      <c r="AM55" s="6">
        <v>15</v>
      </c>
      <c r="AN55" s="6">
        <f t="shared" si="6"/>
        <v>46</v>
      </c>
      <c r="AO55" s="20">
        <v>0.19502314814814814</v>
      </c>
      <c r="AP55" s="20">
        <f>AO55-AE55-AQ55</f>
        <v>0.06452546296296295</v>
      </c>
      <c r="AQ55" s="9">
        <v>0.0777199074074074</v>
      </c>
      <c r="AR55" s="17">
        <v>20</v>
      </c>
    </row>
    <row r="56" spans="25:44" ht="15" customHeight="1">
      <c r="Y56" s="3">
        <v>21</v>
      </c>
      <c r="Z56" s="8" t="s">
        <v>128</v>
      </c>
      <c r="AA56" s="8" t="s">
        <v>121</v>
      </c>
      <c r="AB56" s="8">
        <v>2</v>
      </c>
      <c r="AC56" s="8">
        <v>17.5</v>
      </c>
      <c r="AD56" s="8" t="s">
        <v>43</v>
      </c>
      <c r="AE56" s="16">
        <v>0.027777777777777776</v>
      </c>
      <c r="AF56" s="6">
        <v>2</v>
      </c>
      <c r="AG56" s="6">
        <v>0</v>
      </c>
      <c r="AH56" s="6">
        <v>19</v>
      </c>
      <c r="AI56" s="6">
        <v>0</v>
      </c>
      <c r="AJ56" s="6">
        <v>0</v>
      </c>
      <c r="AK56" s="6">
        <v>10</v>
      </c>
      <c r="AL56" s="6">
        <v>0</v>
      </c>
      <c r="AM56" s="6">
        <v>20</v>
      </c>
      <c r="AN56" s="6">
        <f t="shared" si="6"/>
        <v>51</v>
      </c>
      <c r="AO56" s="20">
        <v>0.18231481481481482</v>
      </c>
      <c r="AP56" s="20">
        <f>AO56-AE56-AQ56</f>
        <v>0.09631944444444443</v>
      </c>
      <c r="AQ56" s="21">
        <v>0.05821759259259259</v>
      </c>
      <c r="AR56" s="17">
        <v>21</v>
      </c>
    </row>
    <row r="57" spans="25:44" ht="15" customHeight="1">
      <c r="Y57" s="3">
        <v>22</v>
      </c>
      <c r="Z57" s="8" t="s">
        <v>39</v>
      </c>
      <c r="AA57" s="23" t="s">
        <v>35</v>
      </c>
      <c r="AB57" s="23">
        <v>2</v>
      </c>
      <c r="AC57" s="23">
        <v>2.2</v>
      </c>
      <c r="AD57" s="23" t="s">
        <v>43</v>
      </c>
      <c r="AE57" s="27">
        <v>0.059722222222222225</v>
      </c>
      <c r="AF57" s="22">
        <v>0</v>
      </c>
      <c r="AG57" s="22">
        <v>0</v>
      </c>
      <c r="AH57" s="22">
        <v>11</v>
      </c>
      <c r="AI57" s="22">
        <v>0</v>
      </c>
      <c r="AJ57" s="22">
        <v>0</v>
      </c>
      <c r="AK57" s="22">
        <v>0</v>
      </c>
      <c r="AL57" s="22">
        <v>0</v>
      </c>
      <c r="AM57" s="22" t="s">
        <v>160</v>
      </c>
      <c r="AN57" s="22">
        <f t="shared" si="6"/>
        <v>11</v>
      </c>
      <c r="AO57" s="25">
        <v>0.13354166666666667</v>
      </c>
      <c r="AP57" s="25">
        <f>AO57-AE57-AQ57</f>
        <v>0.0242824074074074</v>
      </c>
      <c r="AQ57" s="21">
        <v>0.04953703703703704</v>
      </c>
      <c r="AR57" s="17">
        <v>22</v>
      </c>
    </row>
    <row r="58" spans="25:44" ht="12.75" customHeight="1">
      <c r="Y58" s="3">
        <v>23</v>
      </c>
      <c r="Z58" s="8" t="s">
        <v>116</v>
      </c>
      <c r="AA58" s="8" t="s">
        <v>110</v>
      </c>
      <c r="AB58" s="8">
        <v>2</v>
      </c>
      <c r="AC58" s="8">
        <v>9.2</v>
      </c>
      <c r="AD58" s="8" t="s">
        <v>43</v>
      </c>
      <c r="AE58" s="16">
        <v>0.018055555555555557</v>
      </c>
      <c r="AF58" s="22">
        <v>6</v>
      </c>
      <c r="AG58" s="6">
        <v>3</v>
      </c>
      <c r="AH58" s="6">
        <v>12</v>
      </c>
      <c r="AI58" s="6">
        <v>0</v>
      </c>
      <c r="AJ58" s="6">
        <v>0</v>
      </c>
      <c r="AK58" s="6">
        <v>0</v>
      </c>
      <c r="AL58" s="6">
        <v>0</v>
      </c>
      <c r="AM58" s="6" t="s">
        <v>160</v>
      </c>
      <c r="AN58" s="6">
        <f t="shared" si="6"/>
        <v>21</v>
      </c>
      <c r="AO58" s="20">
        <v>0.09261574074074075</v>
      </c>
      <c r="AP58" s="20">
        <f aca="true" t="shared" si="8" ref="AP58:AP70">AO58-AE58-AQ58</f>
        <v>0.07247685185185185</v>
      </c>
      <c r="AQ58" s="9">
        <v>0.0020833333333333333</v>
      </c>
      <c r="AR58" s="17">
        <v>23</v>
      </c>
    </row>
    <row r="59" spans="25:44" ht="15" customHeight="1">
      <c r="Y59" s="3">
        <v>24</v>
      </c>
      <c r="Z59" s="8" t="s">
        <v>82</v>
      </c>
      <c r="AA59" s="8" t="s">
        <v>83</v>
      </c>
      <c r="AB59" s="8">
        <v>2</v>
      </c>
      <c r="AC59" s="8">
        <v>13.4</v>
      </c>
      <c r="AD59" s="8" t="s">
        <v>43</v>
      </c>
      <c r="AE59" s="16">
        <v>0.04305555555555556</v>
      </c>
      <c r="AF59" s="6">
        <v>2</v>
      </c>
      <c r="AG59" s="6">
        <v>10</v>
      </c>
      <c r="AH59" s="6">
        <v>16</v>
      </c>
      <c r="AI59" s="6">
        <v>0</v>
      </c>
      <c r="AJ59" s="6">
        <v>1</v>
      </c>
      <c r="AK59" s="6">
        <v>0</v>
      </c>
      <c r="AL59" s="6">
        <v>0</v>
      </c>
      <c r="AM59" s="6" t="s">
        <v>160</v>
      </c>
      <c r="AN59" s="6">
        <f t="shared" si="6"/>
        <v>29</v>
      </c>
      <c r="AO59" s="20">
        <v>0.18134259259259258</v>
      </c>
      <c r="AP59" s="20">
        <f t="shared" si="8"/>
        <v>0.08510416666666665</v>
      </c>
      <c r="AQ59" s="21">
        <v>0.053182870370370366</v>
      </c>
      <c r="AR59" s="17">
        <v>24</v>
      </c>
    </row>
    <row r="60" spans="25:44" ht="15" customHeight="1">
      <c r="Y60" s="3">
        <v>25</v>
      </c>
      <c r="Z60" s="8" t="s">
        <v>140</v>
      </c>
      <c r="AA60" s="8" t="s">
        <v>35</v>
      </c>
      <c r="AB60" s="8">
        <v>2</v>
      </c>
      <c r="AC60" s="8">
        <v>2.5</v>
      </c>
      <c r="AD60" s="8" t="s">
        <v>43</v>
      </c>
      <c r="AE60" s="16">
        <v>0.07222222222222223</v>
      </c>
      <c r="AF60" s="6">
        <v>0</v>
      </c>
      <c r="AG60" s="6">
        <v>10</v>
      </c>
      <c r="AH60" s="6">
        <v>15</v>
      </c>
      <c r="AI60" s="6">
        <v>10</v>
      </c>
      <c r="AJ60" s="6">
        <v>0</v>
      </c>
      <c r="AK60" s="6">
        <v>0</v>
      </c>
      <c r="AL60" s="6">
        <v>0</v>
      </c>
      <c r="AM60" s="6" t="s">
        <v>160</v>
      </c>
      <c r="AN60" s="6">
        <f t="shared" si="6"/>
        <v>35</v>
      </c>
      <c r="AO60" s="20">
        <v>0.20472222222222222</v>
      </c>
      <c r="AP60" s="20">
        <f t="shared" si="8"/>
        <v>0.041018518518518524</v>
      </c>
      <c r="AQ60" s="9">
        <v>0.09148148148148148</v>
      </c>
      <c r="AR60" s="17">
        <v>25</v>
      </c>
    </row>
    <row r="61" spans="25:44" ht="15" customHeight="1">
      <c r="Y61" s="3">
        <v>26</v>
      </c>
      <c r="Z61" s="8" t="s">
        <v>118</v>
      </c>
      <c r="AA61" s="8" t="s">
        <v>110</v>
      </c>
      <c r="AB61" s="8">
        <v>2</v>
      </c>
      <c r="AC61" s="8">
        <v>9.4</v>
      </c>
      <c r="AD61" s="8" t="s">
        <v>43</v>
      </c>
      <c r="AE61" s="16">
        <v>0.002777777777777778</v>
      </c>
      <c r="AF61" s="6">
        <v>15</v>
      </c>
      <c r="AG61" s="6">
        <v>10</v>
      </c>
      <c r="AH61" s="6">
        <v>13</v>
      </c>
      <c r="AI61" s="6">
        <v>0</v>
      </c>
      <c r="AJ61" s="6">
        <v>0</v>
      </c>
      <c r="AK61" s="6">
        <v>0</v>
      </c>
      <c r="AL61" s="6">
        <v>0</v>
      </c>
      <c r="AM61" s="6" t="s">
        <v>160</v>
      </c>
      <c r="AN61" s="6">
        <f t="shared" si="6"/>
        <v>38</v>
      </c>
      <c r="AO61" s="20">
        <v>0.07675925925925926</v>
      </c>
      <c r="AP61" s="20">
        <f t="shared" si="8"/>
        <v>0.06506944444444444</v>
      </c>
      <c r="AQ61" s="9">
        <v>0.008912037037037038</v>
      </c>
      <c r="AR61" s="17">
        <v>26</v>
      </c>
    </row>
    <row r="62" spans="25:44" ht="15" customHeight="1">
      <c r="Y62" s="3">
        <v>27</v>
      </c>
      <c r="Z62" s="8" t="s">
        <v>101</v>
      </c>
      <c r="AA62" s="8" t="s">
        <v>107</v>
      </c>
      <c r="AB62" s="8">
        <v>2</v>
      </c>
      <c r="AC62" s="8">
        <v>13.1</v>
      </c>
      <c r="AD62" s="8" t="s">
        <v>43</v>
      </c>
      <c r="AE62" s="16">
        <v>0.029166666666666664</v>
      </c>
      <c r="AF62" s="6">
        <v>6</v>
      </c>
      <c r="AG62" s="6">
        <v>10</v>
      </c>
      <c r="AH62" s="6">
        <v>13</v>
      </c>
      <c r="AI62" s="6">
        <v>10</v>
      </c>
      <c r="AJ62" s="6">
        <v>0</v>
      </c>
      <c r="AK62" s="6">
        <v>1</v>
      </c>
      <c r="AL62" s="6">
        <v>0</v>
      </c>
      <c r="AM62" s="6" t="s">
        <v>160</v>
      </c>
      <c r="AN62" s="6">
        <f t="shared" si="6"/>
        <v>40</v>
      </c>
      <c r="AO62" s="20">
        <v>0.1217476851851852</v>
      </c>
      <c r="AP62" s="20">
        <f t="shared" si="8"/>
        <v>0.05056712962962965</v>
      </c>
      <c r="AQ62" s="9">
        <v>0.042013888888888885</v>
      </c>
      <c r="AR62" s="17">
        <v>27</v>
      </c>
    </row>
    <row r="63" spans="25:44" ht="15" customHeight="1">
      <c r="Y63" s="3">
        <v>28</v>
      </c>
      <c r="Z63" s="8" t="s">
        <v>115</v>
      </c>
      <c r="AA63" s="8" t="s">
        <v>110</v>
      </c>
      <c r="AB63" s="8">
        <v>2</v>
      </c>
      <c r="AC63" s="8">
        <v>8.6</v>
      </c>
      <c r="AD63" s="8" t="s">
        <v>43</v>
      </c>
      <c r="AE63" s="16">
        <v>0.008333333333333333</v>
      </c>
      <c r="AF63" s="6">
        <v>11</v>
      </c>
      <c r="AG63" s="6">
        <v>0</v>
      </c>
      <c r="AH63" s="6">
        <v>16</v>
      </c>
      <c r="AI63" s="6">
        <v>0</v>
      </c>
      <c r="AJ63" s="6">
        <v>10</v>
      </c>
      <c r="AK63" s="6">
        <v>10</v>
      </c>
      <c r="AL63" s="6">
        <v>0</v>
      </c>
      <c r="AM63" s="6" t="s">
        <v>160</v>
      </c>
      <c r="AN63" s="6">
        <f t="shared" si="6"/>
        <v>47</v>
      </c>
      <c r="AO63" s="20">
        <v>0.19644675925925925</v>
      </c>
      <c r="AP63" s="20">
        <f t="shared" si="8"/>
        <v>0.11583333333333333</v>
      </c>
      <c r="AQ63" s="21">
        <v>0.07228009259259259</v>
      </c>
      <c r="AR63" s="17">
        <v>28</v>
      </c>
    </row>
    <row r="64" spans="25:44" ht="15" customHeight="1">
      <c r="Y64" s="3">
        <v>29</v>
      </c>
      <c r="Z64" s="8" t="s">
        <v>56</v>
      </c>
      <c r="AA64" s="8" t="s">
        <v>55</v>
      </c>
      <c r="AB64" s="8">
        <v>2</v>
      </c>
      <c r="AC64" s="8">
        <v>3.3</v>
      </c>
      <c r="AD64" s="8" t="s">
        <v>43</v>
      </c>
      <c r="AE64" s="16">
        <v>0.009722222222222222</v>
      </c>
      <c r="AF64" s="6">
        <v>15</v>
      </c>
      <c r="AG64" s="6">
        <v>13</v>
      </c>
      <c r="AH64" s="6">
        <v>19</v>
      </c>
      <c r="AI64" s="6">
        <v>9</v>
      </c>
      <c r="AJ64" s="6">
        <v>0</v>
      </c>
      <c r="AK64" s="6">
        <v>0</v>
      </c>
      <c r="AL64" s="6">
        <v>0</v>
      </c>
      <c r="AM64" s="6" t="s">
        <v>160</v>
      </c>
      <c r="AN64" s="6">
        <f t="shared" si="6"/>
        <v>56</v>
      </c>
      <c r="AO64" s="20">
        <v>0.07083333333333333</v>
      </c>
      <c r="AP64" s="20">
        <f t="shared" si="8"/>
        <v>0.060648148148148145</v>
      </c>
      <c r="AQ64" s="9">
        <v>0.0004629629629629629</v>
      </c>
      <c r="AR64" s="17">
        <v>29</v>
      </c>
    </row>
    <row r="65" spans="25:44" ht="15" customHeight="1">
      <c r="Y65" s="3">
        <v>30</v>
      </c>
      <c r="Z65" s="8" t="s">
        <v>125</v>
      </c>
      <c r="AA65" s="8" t="s">
        <v>121</v>
      </c>
      <c r="AB65" s="8">
        <v>2</v>
      </c>
      <c r="AC65" s="8">
        <v>17.1</v>
      </c>
      <c r="AD65" s="8" t="s">
        <v>43</v>
      </c>
      <c r="AE65" s="16">
        <v>0.044444444444444446</v>
      </c>
      <c r="AF65" s="6">
        <v>9</v>
      </c>
      <c r="AG65" s="6">
        <v>10</v>
      </c>
      <c r="AH65" s="6">
        <v>20</v>
      </c>
      <c r="AI65" s="6">
        <v>0</v>
      </c>
      <c r="AJ65" s="6">
        <v>0</v>
      </c>
      <c r="AK65" s="6">
        <v>28</v>
      </c>
      <c r="AL65" s="6">
        <v>0</v>
      </c>
      <c r="AM65" s="6" t="s">
        <v>160</v>
      </c>
      <c r="AN65" s="6">
        <f t="shared" si="6"/>
        <v>67</v>
      </c>
      <c r="AO65" s="20">
        <v>0.1790972222222222</v>
      </c>
      <c r="AP65" s="20">
        <f t="shared" si="8"/>
        <v>0.07956018518518518</v>
      </c>
      <c r="AQ65" s="21">
        <v>0.05509259259259259</v>
      </c>
      <c r="AR65" s="17">
        <v>30</v>
      </c>
    </row>
    <row r="66" spans="25:44" ht="15" customHeight="1">
      <c r="Y66" s="3">
        <v>31</v>
      </c>
      <c r="Z66" s="8" t="s">
        <v>62</v>
      </c>
      <c r="AA66" s="8" t="s">
        <v>63</v>
      </c>
      <c r="AB66" s="8">
        <v>2</v>
      </c>
      <c r="AC66" s="8">
        <v>6.4</v>
      </c>
      <c r="AD66" s="8" t="s">
        <v>43</v>
      </c>
      <c r="AE66" s="16">
        <v>0.004166666666666667</v>
      </c>
      <c r="AF66" s="22" t="s">
        <v>160</v>
      </c>
      <c r="AG66" s="6">
        <v>10</v>
      </c>
      <c r="AH66" s="6">
        <v>10</v>
      </c>
      <c r="AI66" s="6">
        <v>0</v>
      </c>
      <c r="AJ66" s="6">
        <v>1</v>
      </c>
      <c r="AK66" s="6">
        <v>10</v>
      </c>
      <c r="AL66" s="6">
        <v>0</v>
      </c>
      <c r="AM66" s="6" t="s">
        <v>160</v>
      </c>
      <c r="AN66" s="6">
        <f t="shared" si="6"/>
        <v>31</v>
      </c>
      <c r="AO66" s="20">
        <v>0.07337962962962963</v>
      </c>
      <c r="AP66" s="20">
        <f t="shared" si="8"/>
        <v>0.06574074074074074</v>
      </c>
      <c r="AQ66" s="9">
        <v>0.003472222222222222</v>
      </c>
      <c r="AR66" s="17">
        <v>31</v>
      </c>
    </row>
    <row r="67" spans="25:44" ht="15" customHeight="1">
      <c r="Y67" s="3">
        <v>32</v>
      </c>
      <c r="Z67" s="8" t="s">
        <v>57</v>
      </c>
      <c r="AA67" s="8" t="s">
        <v>55</v>
      </c>
      <c r="AB67" s="8">
        <v>2</v>
      </c>
      <c r="AC67" s="8">
        <v>3.4</v>
      </c>
      <c r="AD67" s="8" t="s">
        <v>43</v>
      </c>
      <c r="AE67" s="16">
        <v>0.013888888888888888</v>
      </c>
      <c r="AF67" s="6">
        <v>12</v>
      </c>
      <c r="AG67" s="6">
        <v>10</v>
      </c>
      <c r="AH67" s="6">
        <v>16</v>
      </c>
      <c r="AI67" s="6" t="s">
        <v>160</v>
      </c>
      <c r="AJ67" s="6">
        <v>0</v>
      </c>
      <c r="AK67" s="6">
        <v>1</v>
      </c>
      <c r="AL67" s="6">
        <v>0</v>
      </c>
      <c r="AM67" s="6" t="s">
        <v>160</v>
      </c>
      <c r="AN67" s="6">
        <f t="shared" si="6"/>
        <v>39</v>
      </c>
      <c r="AO67" s="20">
        <v>0.08201388888888889</v>
      </c>
      <c r="AP67" s="20">
        <f t="shared" si="8"/>
        <v>0.061180555555555544</v>
      </c>
      <c r="AQ67" s="9">
        <v>0.006944444444444444</v>
      </c>
      <c r="AR67" s="17">
        <v>32</v>
      </c>
    </row>
    <row r="68" spans="25:44" ht="15" customHeight="1">
      <c r="Y68" s="3">
        <v>33</v>
      </c>
      <c r="Z68" s="8" t="s">
        <v>104</v>
      </c>
      <c r="AA68" s="8" t="s">
        <v>107</v>
      </c>
      <c r="AB68" s="8">
        <v>2</v>
      </c>
      <c r="AC68" s="8">
        <v>13.2</v>
      </c>
      <c r="AD68" s="8" t="s">
        <v>43</v>
      </c>
      <c r="AE68" s="16">
        <v>0.034722222222222224</v>
      </c>
      <c r="AF68" s="6">
        <v>8</v>
      </c>
      <c r="AG68" s="6">
        <v>10</v>
      </c>
      <c r="AH68" s="6">
        <v>19</v>
      </c>
      <c r="AI68" s="6" t="s">
        <v>160</v>
      </c>
      <c r="AJ68" s="6">
        <v>10</v>
      </c>
      <c r="AK68" s="6">
        <v>0</v>
      </c>
      <c r="AL68" s="6">
        <v>0</v>
      </c>
      <c r="AM68" s="6" t="s">
        <v>160</v>
      </c>
      <c r="AN68" s="6">
        <f t="shared" si="6"/>
        <v>47</v>
      </c>
      <c r="AO68" s="20">
        <v>0.19324074074074074</v>
      </c>
      <c r="AP68" s="20">
        <f t="shared" si="8"/>
        <v>0.08884259259259257</v>
      </c>
      <c r="AQ68" s="9">
        <v>0.06967592592592593</v>
      </c>
      <c r="AR68" s="17">
        <v>33</v>
      </c>
    </row>
    <row r="69" spans="25:44" ht="15" customHeight="1">
      <c r="Y69" s="3">
        <v>34</v>
      </c>
      <c r="Z69" s="8" t="s">
        <v>58</v>
      </c>
      <c r="AA69" s="8" t="s">
        <v>55</v>
      </c>
      <c r="AB69" s="8">
        <v>2</v>
      </c>
      <c r="AC69" s="8">
        <v>3.5</v>
      </c>
      <c r="AD69" s="8" t="s">
        <v>43</v>
      </c>
      <c r="AE69" s="16">
        <v>0</v>
      </c>
      <c r="AF69" s="6">
        <v>15</v>
      </c>
      <c r="AG69" s="6">
        <v>13</v>
      </c>
      <c r="AH69" s="6">
        <v>22</v>
      </c>
      <c r="AI69" s="6" t="s">
        <v>160</v>
      </c>
      <c r="AJ69" s="6">
        <v>0</v>
      </c>
      <c r="AK69" s="6">
        <v>0</v>
      </c>
      <c r="AL69" s="6">
        <v>0</v>
      </c>
      <c r="AM69" s="6" t="s">
        <v>160</v>
      </c>
      <c r="AN69" s="6">
        <f t="shared" si="6"/>
        <v>50</v>
      </c>
      <c r="AO69" s="20">
        <v>0.07083333333333333</v>
      </c>
      <c r="AP69" s="20">
        <f t="shared" si="8"/>
        <v>0.06631944444444444</v>
      </c>
      <c r="AQ69" s="9">
        <v>0.004513888888888889</v>
      </c>
      <c r="AR69" s="17">
        <v>34</v>
      </c>
    </row>
    <row r="70" spans="25:44" ht="15" customHeight="1">
      <c r="Y70" s="3">
        <v>35</v>
      </c>
      <c r="Z70" s="8" t="s">
        <v>50</v>
      </c>
      <c r="AA70" s="8" t="s">
        <v>48</v>
      </c>
      <c r="AB70" s="8">
        <v>2</v>
      </c>
      <c r="AC70" s="8">
        <v>4.5</v>
      </c>
      <c r="AD70" s="8" t="s">
        <v>43</v>
      </c>
      <c r="AE70" s="16">
        <v>0.016666666666666666</v>
      </c>
      <c r="AF70" s="6">
        <v>5</v>
      </c>
      <c r="AG70" s="6">
        <v>10</v>
      </c>
      <c r="AH70" s="22" t="s">
        <v>160</v>
      </c>
      <c r="AI70" s="22">
        <v>13</v>
      </c>
      <c r="AJ70" s="22">
        <v>0</v>
      </c>
      <c r="AK70" s="22" t="s">
        <v>160</v>
      </c>
      <c r="AL70" s="22" t="s">
        <v>160</v>
      </c>
      <c r="AM70" s="22" t="s">
        <v>160</v>
      </c>
      <c r="AN70" s="22">
        <f t="shared" si="6"/>
        <v>28</v>
      </c>
      <c r="AO70" s="25">
        <v>0.09328703703703704</v>
      </c>
      <c r="AP70" s="25">
        <f t="shared" si="8"/>
        <v>0.05578703703703705</v>
      </c>
      <c r="AQ70" s="21">
        <v>0.020833333333333332</v>
      </c>
      <c r="AR70" s="17">
        <v>35</v>
      </c>
    </row>
    <row r="71" ht="15" customHeight="1"/>
    <row r="72" ht="15" customHeight="1"/>
    <row r="73" spans="2:41" ht="15" customHeight="1">
      <c r="B73" s="33" t="s">
        <v>183</v>
      </c>
      <c r="Z73" s="33" t="s">
        <v>183</v>
      </c>
      <c r="AO73" t="s">
        <v>200</v>
      </c>
    </row>
    <row r="74" spans="2:26" ht="15" customHeight="1">
      <c r="B74" t="s">
        <v>175</v>
      </c>
      <c r="Z74" t="s">
        <v>176</v>
      </c>
    </row>
    <row r="75" ht="15" customHeight="1"/>
    <row r="76" spans="1:47" ht="15" customHeight="1">
      <c r="A76" s="58" t="s">
        <v>33</v>
      </c>
      <c r="B76" s="58" t="s">
        <v>0</v>
      </c>
      <c r="C76" s="58" t="s">
        <v>1</v>
      </c>
      <c r="D76" s="58" t="s">
        <v>11</v>
      </c>
      <c r="E76" s="58" t="s">
        <v>32</v>
      </c>
      <c r="F76" s="58" t="s">
        <v>42</v>
      </c>
      <c r="G76" s="71" t="s">
        <v>3</v>
      </c>
      <c r="H76" s="70" t="s">
        <v>157</v>
      </c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47"/>
      <c r="U76" s="47"/>
      <c r="V76" s="47"/>
      <c r="W76" s="47"/>
      <c r="Y76" s="60" t="s">
        <v>33</v>
      </c>
      <c r="Z76" s="58" t="s">
        <v>0</v>
      </c>
      <c r="AA76" s="58" t="s">
        <v>1</v>
      </c>
      <c r="AB76" s="58" t="s">
        <v>11</v>
      </c>
      <c r="AC76" s="58" t="s">
        <v>32</v>
      </c>
      <c r="AD76" s="58" t="s">
        <v>42</v>
      </c>
      <c r="AE76" s="71" t="s">
        <v>3</v>
      </c>
      <c r="AF76" s="72" t="s">
        <v>157</v>
      </c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4"/>
      <c r="AR76" s="47"/>
      <c r="AS76" s="47"/>
      <c r="AT76" s="47"/>
      <c r="AU76" s="47"/>
    </row>
    <row r="77" spans="1:47" ht="45.75" customHeight="1">
      <c r="A77" s="58"/>
      <c r="B77" s="58"/>
      <c r="C77" s="58"/>
      <c r="D77" s="58"/>
      <c r="E77" s="58"/>
      <c r="F77" s="58"/>
      <c r="G77" s="71"/>
      <c r="H77" s="2" t="s">
        <v>184</v>
      </c>
      <c r="I77" s="2" t="s">
        <v>185</v>
      </c>
      <c r="J77" s="2" t="s">
        <v>186</v>
      </c>
      <c r="K77" s="2" t="s">
        <v>187</v>
      </c>
      <c r="L77" s="2" t="s">
        <v>188</v>
      </c>
      <c r="M77" s="2" t="s">
        <v>189</v>
      </c>
      <c r="N77" s="2" t="s">
        <v>190</v>
      </c>
      <c r="O77" s="2" t="s">
        <v>12</v>
      </c>
      <c r="P77" s="2" t="s">
        <v>161</v>
      </c>
      <c r="Q77" s="51" t="s">
        <v>13</v>
      </c>
      <c r="R77" s="2" t="s">
        <v>14</v>
      </c>
      <c r="S77" s="2" t="s">
        <v>6</v>
      </c>
      <c r="Y77" s="61"/>
      <c r="Z77" s="58"/>
      <c r="AA77" s="58"/>
      <c r="AB77" s="58"/>
      <c r="AC77" s="58"/>
      <c r="AD77" s="58"/>
      <c r="AE77" s="71"/>
      <c r="AF77" s="2" t="s">
        <v>184</v>
      </c>
      <c r="AG77" s="2" t="s">
        <v>185</v>
      </c>
      <c r="AH77" s="2" t="s">
        <v>186</v>
      </c>
      <c r="AI77" s="2" t="s">
        <v>187</v>
      </c>
      <c r="AJ77" s="2" t="s">
        <v>188</v>
      </c>
      <c r="AK77" s="2" t="s">
        <v>189</v>
      </c>
      <c r="AL77" s="2" t="s">
        <v>190</v>
      </c>
      <c r="AM77" s="2" t="s">
        <v>12</v>
      </c>
      <c r="AN77" s="2" t="s">
        <v>161</v>
      </c>
      <c r="AO77" s="51" t="s">
        <v>13</v>
      </c>
      <c r="AP77" s="2" t="s">
        <v>14</v>
      </c>
      <c r="AQ77" s="2" t="s">
        <v>6</v>
      </c>
      <c r="AR77" s="48"/>
      <c r="AS77" s="49"/>
      <c r="AT77" s="48"/>
      <c r="AU77" s="48"/>
    </row>
    <row r="78" spans="1:43" ht="18" customHeight="1">
      <c r="A78" s="3">
        <v>1</v>
      </c>
      <c r="B78" s="6" t="s">
        <v>147</v>
      </c>
      <c r="C78" s="6" t="s">
        <v>121</v>
      </c>
      <c r="D78" s="6">
        <v>3</v>
      </c>
      <c r="E78" s="6">
        <v>19.4</v>
      </c>
      <c r="F78" s="6" t="s">
        <v>44</v>
      </c>
      <c r="G78" s="16">
        <v>0.044444444444444446</v>
      </c>
      <c r="H78" s="1">
        <v>0</v>
      </c>
      <c r="I78" s="1">
        <v>5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f aca="true" t="shared" si="9" ref="O78:O84">SUM(H78,I78,J78,K78,L78,M78,N78)</f>
        <v>5</v>
      </c>
      <c r="P78" s="20">
        <v>0.1954861111111111</v>
      </c>
      <c r="Q78" s="20">
        <f aca="true" t="shared" si="10" ref="Q78:Q86">P78-G78-R78</f>
        <v>0.07280092592592592</v>
      </c>
      <c r="R78" s="9">
        <v>0.07824074074074074</v>
      </c>
      <c r="S78" s="17" t="s">
        <v>49</v>
      </c>
      <c r="Y78" s="3">
        <v>10</v>
      </c>
      <c r="Z78" s="1" t="s">
        <v>129</v>
      </c>
      <c r="AA78" s="1" t="s">
        <v>121</v>
      </c>
      <c r="AB78" s="1">
        <v>3</v>
      </c>
      <c r="AC78" s="1">
        <v>15.4</v>
      </c>
      <c r="AD78" s="1" t="s">
        <v>43</v>
      </c>
      <c r="AE78" s="16">
        <v>0.03888888888888889</v>
      </c>
      <c r="AF78" s="1">
        <v>0</v>
      </c>
      <c r="AG78" s="1">
        <v>1</v>
      </c>
      <c r="AH78" s="1">
        <v>0</v>
      </c>
      <c r="AI78" s="1">
        <v>0</v>
      </c>
      <c r="AJ78" s="1">
        <v>0</v>
      </c>
      <c r="AK78" s="1">
        <v>1</v>
      </c>
      <c r="AL78" s="1">
        <v>0</v>
      </c>
      <c r="AM78" s="1">
        <f aca="true" t="shared" si="11" ref="AM78:AM89">SUM(AF78,AG78,AH78,AI78,AJ78,AK78,AL78)</f>
        <v>2</v>
      </c>
      <c r="AN78" s="20">
        <v>0.16453703703703704</v>
      </c>
      <c r="AO78" s="20">
        <f aca="true" t="shared" si="12" ref="AO78:AO89">AN78-AE78-AP78</f>
        <v>0.06078703703703704</v>
      </c>
      <c r="AP78" s="9">
        <v>0.0648611111111111</v>
      </c>
      <c r="AQ78" s="17">
        <v>1</v>
      </c>
    </row>
    <row r="79" spans="1:43" ht="15">
      <c r="A79" s="3">
        <v>2</v>
      </c>
      <c r="B79" s="6" t="s">
        <v>145</v>
      </c>
      <c r="C79" s="1" t="s">
        <v>121</v>
      </c>
      <c r="D79" s="1">
        <v>3</v>
      </c>
      <c r="E79" s="6">
        <v>19.2</v>
      </c>
      <c r="F79" s="6" t="s">
        <v>44</v>
      </c>
      <c r="G79" s="16">
        <v>0.049999999999999996</v>
      </c>
      <c r="H79" s="1">
        <v>0</v>
      </c>
      <c r="I79" s="1">
        <v>5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f t="shared" si="9"/>
        <v>5</v>
      </c>
      <c r="P79" s="20">
        <v>0.1954861111111111</v>
      </c>
      <c r="Q79" s="20">
        <f t="shared" si="10"/>
        <v>0.07885416666666668</v>
      </c>
      <c r="R79" s="9">
        <v>0.06663194444444444</v>
      </c>
      <c r="S79" s="17" t="s">
        <v>49</v>
      </c>
      <c r="Y79" s="3">
        <v>11</v>
      </c>
      <c r="Z79" s="6" t="s">
        <v>153</v>
      </c>
      <c r="AA79" s="1" t="s">
        <v>149</v>
      </c>
      <c r="AB79" s="6">
        <v>3</v>
      </c>
      <c r="AC79" s="1"/>
      <c r="AD79" s="6" t="s">
        <v>43</v>
      </c>
      <c r="AE79" s="16">
        <v>0.030555555555555555</v>
      </c>
      <c r="AF79" s="1">
        <v>0</v>
      </c>
      <c r="AG79" s="1">
        <v>5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f t="shared" si="11"/>
        <v>5</v>
      </c>
      <c r="AN79" s="20">
        <v>0.11787037037037036</v>
      </c>
      <c r="AO79" s="20">
        <f t="shared" si="12"/>
        <v>0.04773148148148147</v>
      </c>
      <c r="AP79" s="9">
        <v>0.03958333333333333</v>
      </c>
      <c r="AQ79" s="17" t="s">
        <v>49</v>
      </c>
    </row>
    <row r="80" spans="1:43" ht="15">
      <c r="A80" s="3">
        <v>3</v>
      </c>
      <c r="B80" s="6" t="s">
        <v>146</v>
      </c>
      <c r="C80" s="1" t="s">
        <v>121</v>
      </c>
      <c r="D80" s="1">
        <v>3</v>
      </c>
      <c r="E80" s="6">
        <v>19.3</v>
      </c>
      <c r="F80" s="6" t="s">
        <v>44</v>
      </c>
      <c r="G80" s="16">
        <v>0.036111111111111115</v>
      </c>
      <c r="H80" s="1">
        <v>0</v>
      </c>
      <c r="I80" s="1">
        <v>6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f t="shared" si="9"/>
        <v>6</v>
      </c>
      <c r="P80" s="20">
        <v>0.21260416666666668</v>
      </c>
      <c r="Q80" s="20">
        <f t="shared" si="10"/>
        <v>0.11260416666666667</v>
      </c>
      <c r="R80" s="9">
        <v>0.06388888888888888</v>
      </c>
      <c r="S80" s="17" t="s">
        <v>49</v>
      </c>
      <c r="Y80" s="3">
        <v>12</v>
      </c>
      <c r="Z80" s="1" t="s">
        <v>84</v>
      </c>
      <c r="AA80" s="1" t="s">
        <v>83</v>
      </c>
      <c r="AB80" s="1">
        <v>3</v>
      </c>
      <c r="AC80" s="1">
        <v>13.5</v>
      </c>
      <c r="AD80" s="1" t="s">
        <v>43</v>
      </c>
      <c r="AE80" s="16">
        <v>0.041666666666666664</v>
      </c>
      <c r="AF80" s="1">
        <v>0</v>
      </c>
      <c r="AG80" s="1">
        <v>7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f t="shared" si="11"/>
        <v>7</v>
      </c>
      <c r="AN80" s="20">
        <v>0.1854050925925926</v>
      </c>
      <c r="AO80" s="20">
        <f t="shared" si="12"/>
        <v>0.07255787037037038</v>
      </c>
      <c r="AP80" s="9">
        <v>0.07118055555555557</v>
      </c>
      <c r="AQ80" s="17">
        <v>2</v>
      </c>
    </row>
    <row r="81" spans="1:43" ht="15">
      <c r="A81" s="3">
        <v>4</v>
      </c>
      <c r="B81" s="1" t="s">
        <v>51</v>
      </c>
      <c r="C81" s="1" t="s">
        <v>48</v>
      </c>
      <c r="D81" s="1">
        <v>3</v>
      </c>
      <c r="E81" s="1">
        <v>4.2</v>
      </c>
      <c r="F81" s="1" t="s">
        <v>44</v>
      </c>
      <c r="G81" s="16">
        <v>0.008333333333333333</v>
      </c>
      <c r="H81" s="1">
        <v>0</v>
      </c>
      <c r="I81" s="1">
        <v>8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f t="shared" si="9"/>
        <v>8</v>
      </c>
      <c r="P81" s="20">
        <v>0.09998842592592593</v>
      </c>
      <c r="Q81" s="20">
        <f t="shared" si="10"/>
        <v>0.0791550925925926</v>
      </c>
      <c r="R81" s="21">
        <v>0.012499999999999999</v>
      </c>
      <c r="S81" s="30">
        <v>1</v>
      </c>
      <c r="Y81" s="3">
        <v>13</v>
      </c>
      <c r="Z81" s="6" t="s">
        <v>150</v>
      </c>
      <c r="AA81" s="1" t="s">
        <v>149</v>
      </c>
      <c r="AB81" s="6">
        <v>3</v>
      </c>
      <c r="AC81" s="1"/>
      <c r="AD81" s="6" t="s">
        <v>43</v>
      </c>
      <c r="AE81" s="16">
        <v>0.011111111111111112</v>
      </c>
      <c r="AF81" s="1">
        <v>0</v>
      </c>
      <c r="AG81" s="1">
        <v>9</v>
      </c>
      <c r="AH81" s="1">
        <v>0</v>
      </c>
      <c r="AI81" s="1">
        <v>0</v>
      </c>
      <c r="AJ81" s="1">
        <v>1</v>
      </c>
      <c r="AK81" s="1">
        <v>0</v>
      </c>
      <c r="AL81" s="1">
        <v>0</v>
      </c>
      <c r="AM81" s="1">
        <f t="shared" si="11"/>
        <v>10</v>
      </c>
      <c r="AN81" s="20">
        <v>0.1113425925925926</v>
      </c>
      <c r="AO81" s="20">
        <f t="shared" si="12"/>
        <v>0.0810763888888889</v>
      </c>
      <c r="AP81" s="9">
        <v>0.01915509259259259</v>
      </c>
      <c r="AQ81" s="17" t="s">
        <v>49</v>
      </c>
    </row>
    <row r="82" spans="1:43" ht="15">
      <c r="A82" s="3">
        <v>5</v>
      </c>
      <c r="B82" s="1" t="s">
        <v>109</v>
      </c>
      <c r="C82" s="1" t="s">
        <v>110</v>
      </c>
      <c r="D82" s="1">
        <v>3</v>
      </c>
      <c r="E82" s="1">
        <v>8.3</v>
      </c>
      <c r="F82" s="1" t="s">
        <v>44</v>
      </c>
      <c r="G82" s="16">
        <v>0.027777777777777776</v>
      </c>
      <c r="H82" s="1">
        <v>0</v>
      </c>
      <c r="I82" s="1">
        <v>10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f t="shared" si="9"/>
        <v>10</v>
      </c>
      <c r="P82" s="20">
        <v>0.16561342592592593</v>
      </c>
      <c r="Q82" s="20">
        <f t="shared" si="10"/>
        <v>0.08505787037037035</v>
      </c>
      <c r="R82" s="9">
        <v>0.05277777777777778</v>
      </c>
      <c r="S82" s="30">
        <v>2</v>
      </c>
      <c r="Y82" s="3">
        <v>14</v>
      </c>
      <c r="Z82" s="6" t="s">
        <v>158</v>
      </c>
      <c r="AA82" s="6" t="s">
        <v>159</v>
      </c>
      <c r="AB82" s="1">
        <v>3</v>
      </c>
      <c r="AC82" s="1">
        <v>17.6</v>
      </c>
      <c r="AD82" s="1" t="s">
        <v>43</v>
      </c>
      <c r="AE82" s="29">
        <v>0.0625</v>
      </c>
      <c r="AF82" s="1">
        <v>0</v>
      </c>
      <c r="AG82" s="1">
        <v>11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f t="shared" si="11"/>
        <v>11</v>
      </c>
      <c r="AN82" s="20">
        <v>0.22663194444444446</v>
      </c>
      <c r="AO82" s="20">
        <f t="shared" si="12"/>
        <v>0.09475694444444445</v>
      </c>
      <c r="AP82" s="9">
        <v>0.069375</v>
      </c>
      <c r="AQ82" s="17" t="s">
        <v>49</v>
      </c>
    </row>
    <row r="83" spans="1:43" ht="15">
      <c r="A83" s="3">
        <v>6</v>
      </c>
      <c r="B83" s="1" t="s">
        <v>85</v>
      </c>
      <c r="C83" s="1" t="s">
        <v>83</v>
      </c>
      <c r="D83" s="1">
        <v>3</v>
      </c>
      <c r="E83" s="1">
        <v>14.1</v>
      </c>
      <c r="F83" s="1" t="s">
        <v>44</v>
      </c>
      <c r="G83" s="16">
        <v>0.05833333333333333</v>
      </c>
      <c r="H83" s="1">
        <v>0</v>
      </c>
      <c r="I83" s="1">
        <v>7</v>
      </c>
      <c r="J83" s="1">
        <v>0</v>
      </c>
      <c r="K83" s="1">
        <v>0</v>
      </c>
      <c r="L83" s="1">
        <v>0</v>
      </c>
      <c r="M83" s="1" t="s">
        <v>160</v>
      </c>
      <c r="N83" s="1">
        <v>0</v>
      </c>
      <c r="O83" s="1">
        <f t="shared" si="9"/>
        <v>7</v>
      </c>
      <c r="P83" s="20">
        <v>0.22665509259259262</v>
      </c>
      <c r="Q83" s="20">
        <f t="shared" si="10"/>
        <v>0.08151620370370373</v>
      </c>
      <c r="R83" s="9">
        <v>0.08680555555555557</v>
      </c>
      <c r="S83" s="30">
        <v>3</v>
      </c>
      <c r="Y83" s="3">
        <v>15</v>
      </c>
      <c r="Z83" s="1" t="s">
        <v>87</v>
      </c>
      <c r="AA83" s="1" t="s">
        <v>83</v>
      </c>
      <c r="AB83" s="1">
        <v>3</v>
      </c>
      <c r="AC83" s="1">
        <v>14.2</v>
      </c>
      <c r="AD83" s="1" t="s">
        <v>43</v>
      </c>
      <c r="AE83" s="16">
        <v>0.04722222222222222</v>
      </c>
      <c r="AF83" s="1">
        <v>0</v>
      </c>
      <c r="AG83" s="1">
        <v>12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f t="shared" si="11"/>
        <v>12</v>
      </c>
      <c r="AN83" s="20">
        <v>0.22664351851851852</v>
      </c>
      <c r="AO83" s="20">
        <f t="shared" si="12"/>
        <v>0.07675925925925926</v>
      </c>
      <c r="AP83" s="9">
        <v>0.10266203703703704</v>
      </c>
      <c r="AQ83" s="17">
        <v>3</v>
      </c>
    </row>
    <row r="84" spans="1:43" ht="15">
      <c r="A84" s="3">
        <v>7</v>
      </c>
      <c r="B84" s="6" t="s">
        <v>152</v>
      </c>
      <c r="C84" s="1" t="s">
        <v>149</v>
      </c>
      <c r="D84" s="6">
        <v>3</v>
      </c>
      <c r="E84" s="1"/>
      <c r="F84" s="6" t="s">
        <v>44</v>
      </c>
      <c r="G84" s="16">
        <v>0.019444444444444445</v>
      </c>
      <c r="H84" s="1">
        <v>0</v>
      </c>
      <c r="I84" s="1">
        <v>7</v>
      </c>
      <c r="J84" s="1">
        <v>0</v>
      </c>
      <c r="K84" s="1">
        <v>0</v>
      </c>
      <c r="L84" s="1">
        <v>0</v>
      </c>
      <c r="M84" s="1" t="s">
        <v>160</v>
      </c>
      <c r="N84" s="1">
        <v>0</v>
      </c>
      <c r="O84" s="1">
        <f t="shared" si="9"/>
        <v>7</v>
      </c>
      <c r="P84" s="20">
        <v>0.12964120370370372</v>
      </c>
      <c r="Q84" s="20">
        <f t="shared" si="10"/>
        <v>0.08834490740740743</v>
      </c>
      <c r="R84" s="9">
        <v>0.021851851851851848</v>
      </c>
      <c r="S84" s="17" t="s">
        <v>49</v>
      </c>
      <c r="Y84" s="3">
        <v>16</v>
      </c>
      <c r="Z84" s="1" t="s">
        <v>130</v>
      </c>
      <c r="AA84" s="1" t="s">
        <v>121</v>
      </c>
      <c r="AB84" s="1">
        <v>3</v>
      </c>
      <c r="AC84" s="1">
        <v>15.1</v>
      </c>
      <c r="AD84" s="1" t="s">
        <v>43</v>
      </c>
      <c r="AE84" s="16">
        <v>0.016666666666666666</v>
      </c>
      <c r="AF84" s="1">
        <v>0</v>
      </c>
      <c r="AG84" s="1">
        <v>8</v>
      </c>
      <c r="AH84" s="1">
        <v>3</v>
      </c>
      <c r="AI84" s="1">
        <v>0</v>
      </c>
      <c r="AJ84" s="1">
        <v>0</v>
      </c>
      <c r="AK84" s="1">
        <v>0</v>
      </c>
      <c r="AL84" s="1">
        <v>10</v>
      </c>
      <c r="AM84" s="1">
        <f t="shared" si="11"/>
        <v>21</v>
      </c>
      <c r="AN84" s="20">
        <v>0.14282407407407408</v>
      </c>
      <c r="AO84" s="20">
        <f t="shared" si="12"/>
        <v>0.09386574074074075</v>
      </c>
      <c r="AP84" s="9">
        <v>0.03229166666666667</v>
      </c>
      <c r="AQ84" s="17">
        <v>4</v>
      </c>
    </row>
    <row r="85" spans="1:43" ht="15">
      <c r="A85" s="3">
        <v>8</v>
      </c>
      <c r="B85" s="6" t="s">
        <v>151</v>
      </c>
      <c r="C85" s="1" t="s">
        <v>149</v>
      </c>
      <c r="D85" s="6">
        <v>3</v>
      </c>
      <c r="E85" s="1"/>
      <c r="F85" s="6" t="s">
        <v>44</v>
      </c>
      <c r="G85" s="16">
        <v>0.002777777777777778</v>
      </c>
      <c r="H85" s="1">
        <v>0</v>
      </c>
      <c r="I85" s="1">
        <v>6</v>
      </c>
      <c r="J85" s="1">
        <v>0</v>
      </c>
      <c r="K85" s="1">
        <v>0</v>
      </c>
      <c r="L85" s="1">
        <v>2</v>
      </c>
      <c r="M85" s="1" t="s">
        <v>160</v>
      </c>
      <c r="N85" s="1">
        <v>0</v>
      </c>
      <c r="O85" s="1">
        <f>SUM(H85:N85)</f>
        <v>8</v>
      </c>
      <c r="P85" s="20">
        <v>0.0879745370370371</v>
      </c>
      <c r="Q85" s="20">
        <f t="shared" si="10"/>
        <v>0.07472222222222229</v>
      </c>
      <c r="R85" s="9">
        <v>0.010474537037037037</v>
      </c>
      <c r="S85" s="17" t="s">
        <v>49</v>
      </c>
      <c r="Y85" s="3">
        <v>17</v>
      </c>
      <c r="Z85" s="1" t="s">
        <v>112</v>
      </c>
      <c r="AA85" s="1" t="s">
        <v>110</v>
      </c>
      <c r="AB85" s="1">
        <v>3</v>
      </c>
      <c r="AC85" s="1">
        <v>11.6</v>
      </c>
      <c r="AD85" s="1" t="s">
        <v>43</v>
      </c>
      <c r="AE85" s="16">
        <v>0.013888888888888888</v>
      </c>
      <c r="AF85" s="1">
        <v>0</v>
      </c>
      <c r="AG85" s="1">
        <v>10</v>
      </c>
      <c r="AH85" s="1">
        <v>0</v>
      </c>
      <c r="AI85" s="1">
        <v>0</v>
      </c>
      <c r="AJ85" s="1">
        <v>0</v>
      </c>
      <c r="AK85" s="1">
        <v>0</v>
      </c>
      <c r="AL85" s="1" t="s">
        <v>160</v>
      </c>
      <c r="AM85" s="1">
        <f t="shared" si="11"/>
        <v>10</v>
      </c>
      <c r="AN85" s="20">
        <v>0.16831018518518517</v>
      </c>
      <c r="AO85" s="20">
        <f t="shared" si="12"/>
        <v>0.10129629629629627</v>
      </c>
      <c r="AP85" s="9">
        <v>0.053125</v>
      </c>
      <c r="AQ85" s="17">
        <v>5</v>
      </c>
    </row>
    <row r="86" spans="1:43" ht="15">
      <c r="A86" s="3">
        <v>9</v>
      </c>
      <c r="B86" s="1" t="s">
        <v>52</v>
      </c>
      <c r="C86" s="1" t="s">
        <v>48</v>
      </c>
      <c r="D86" s="1">
        <v>3</v>
      </c>
      <c r="E86" s="1">
        <v>4.3</v>
      </c>
      <c r="F86" s="1" t="s">
        <v>44</v>
      </c>
      <c r="G86" s="16">
        <v>0.024999999999999998</v>
      </c>
      <c r="H86" s="1">
        <v>0</v>
      </c>
      <c r="I86" s="1">
        <v>8</v>
      </c>
      <c r="J86" s="1">
        <v>0</v>
      </c>
      <c r="K86" s="1">
        <v>0</v>
      </c>
      <c r="L86" s="1">
        <v>0</v>
      </c>
      <c r="M86" s="1" t="s">
        <v>160</v>
      </c>
      <c r="N86" s="1">
        <v>6</v>
      </c>
      <c r="O86" s="1">
        <f>SUM(H86,I86,J86,K86,L86,M86,N86)</f>
        <v>14</v>
      </c>
      <c r="P86" s="20">
        <v>0.1661226851851852</v>
      </c>
      <c r="Q86" s="20">
        <f t="shared" si="10"/>
        <v>0.09721064814814817</v>
      </c>
      <c r="R86" s="9">
        <v>0.043912037037037034</v>
      </c>
      <c r="S86" s="30">
        <v>4</v>
      </c>
      <c r="Y86" s="3">
        <v>18</v>
      </c>
      <c r="Z86" s="1" t="s">
        <v>131</v>
      </c>
      <c r="AA86" s="1" t="s">
        <v>121</v>
      </c>
      <c r="AB86" s="1">
        <v>3</v>
      </c>
      <c r="AC86" s="1">
        <v>16.6</v>
      </c>
      <c r="AD86" s="1" t="s">
        <v>43</v>
      </c>
      <c r="AE86" s="16">
        <v>0.03333333333333333</v>
      </c>
      <c r="AF86" s="1">
        <v>10</v>
      </c>
      <c r="AG86" s="1">
        <v>9</v>
      </c>
      <c r="AH86" s="1">
        <v>0</v>
      </c>
      <c r="AI86" s="1">
        <v>0</v>
      </c>
      <c r="AJ86" s="1">
        <v>1</v>
      </c>
      <c r="AK86" s="1" t="s">
        <v>160</v>
      </c>
      <c r="AL86" s="1">
        <v>0</v>
      </c>
      <c r="AM86" s="1">
        <f t="shared" si="11"/>
        <v>20</v>
      </c>
      <c r="AN86" s="20">
        <v>0.17627314814814812</v>
      </c>
      <c r="AO86" s="20">
        <f t="shared" si="12"/>
        <v>0.08447916666666666</v>
      </c>
      <c r="AP86" s="9">
        <v>0.058460648148148144</v>
      </c>
      <c r="AQ86" s="17">
        <v>6</v>
      </c>
    </row>
    <row r="87" spans="25:43" ht="15">
      <c r="Y87" s="3">
        <v>19</v>
      </c>
      <c r="Z87" s="1" t="s">
        <v>76</v>
      </c>
      <c r="AA87" s="1" t="s">
        <v>110</v>
      </c>
      <c r="AB87" s="1">
        <v>3</v>
      </c>
      <c r="AC87" s="1">
        <v>11.5</v>
      </c>
      <c r="AD87" s="1" t="s">
        <v>43</v>
      </c>
      <c r="AE87" s="16">
        <v>0.022222222222222223</v>
      </c>
      <c r="AF87" s="1">
        <v>0</v>
      </c>
      <c r="AG87" s="1">
        <v>8</v>
      </c>
      <c r="AH87" s="1">
        <v>0</v>
      </c>
      <c r="AI87" s="1">
        <v>0</v>
      </c>
      <c r="AJ87" s="1">
        <v>0</v>
      </c>
      <c r="AK87" s="1" t="s">
        <v>160</v>
      </c>
      <c r="AL87" s="1">
        <v>20</v>
      </c>
      <c r="AM87" s="1">
        <f t="shared" si="11"/>
        <v>28</v>
      </c>
      <c r="AN87" s="20">
        <v>0.16260416666666666</v>
      </c>
      <c r="AO87" s="20">
        <f t="shared" si="12"/>
        <v>0.09848379629629628</v>
      </c>
      <c r="AP87" s="9">
        <v>0.04189814814814815</v>
      </c>
      <c r="AQ87" s="17">
        <v>7</v>
      </c>
    </row>
    <row r="88" spans="25:43" ht="15">
      <c r="Y88" s="3">
        <v>20</v>
      </c>
      <c r="Z88" s="1" t="s">
        <v>53</v>
      </c>
      <c r="AA88" s="1" t="s">
        <v>48</v>
      </c>
      <c r="AB88" s="1">
        <v>3</v>
      </c>
      <c r="AC88" s="1">
        <v>4.4</v>
      </c>
      <c r="AD88" s="1" t="s">
        <v>43</v>
      </c>
      <c r="AE88" s="16">
        <v>0</v>
      </c>
      <c r="AF88" s="1">
        <v>0</v>
      </c>
      <c r="AG88" s="1">
        <v>17</v>
      </c>
      <c r="AH88" s="1" t="s">
        <v>160</v>
      </c>
      <c r="AI88" s="1">
        <v>0</v>
      </c>
      <c r="AJ88" s="1">
        <v>0</v>
      </c>
      <c r="AK88" s="26" t="s">
        <v>160</v>
      </c>
      <c r="AL88" s="1">
        <v>0</v>
      </c>
      <c r="AM88" s="1">
        <f t="shared" si="11"/>
        <v>17</v>
      </c>
      <c r="AN88" s="20">
        <v>0.09997685185185184</v>
      </c>
      <c r="AO88" s="20">
        <f t="shared" si="12"/>
        <v>0.0942824074074074</v>
      </c>
      <c r="AP88" s="9">
        <v>0.005694444444444444</v>
      </c>
      <c r="AQ88" s="17">
        <v>8</v>
      </c>
    </row>
    <row r="89" spans="25:43" ht="15">
      <c r="Y89" s="3">
        <v>21</v>
      </c>
      <c r="Z89" s="1" t="s">
        <v>111</v>
      </c>
      <c r="AA89" s="1" t="s">
        <v>110</v>
      </c>
      <c r="AB89" s="1">
        <v>3</v>
      </c>
      <c r="AC89" s="1">
        <v>9.1</v>
      </c>
      <c r="AD89" s="1" t="s">
        <v>43</v>
      </c>
      <c r="AE89" s="16">
        <v>0.005555555555555556</v>
      </c>
      <c r="AF89" s="1" t="s">
        <v>160</v>
      </c>
      <c r="AG89" s="1">
        <v>9</v>
      </c>
      <c r="AH89" s="1">
        <v>0</v>
      </c>
      <c r="AI89" s="1">
        <v>0</v>
      </c>
      <c r="AJ89" s="1">
        <v>0</v>
      </c>
      <c r="AK89" s="1" t="s">
        <v>160</v>
      </c>
      <c r="AL89" s="1" t="s">
        <v>160</v>
      </c>
      <c r="AM89" s="1">
        <f t="shared" si="11"/>
        <v>9</v>
      </c>
      <c r="AN89" s="20">
        <v>0.15210648148148148</v>
      </c>
      <c r="AO89" s="20">
        <f t="shared" si="12"/>
        <v>0.12288194444444443</v>
      </c>
      <c r="AP89" s="9">
        <v>0.023668981481481485</v>
      </c>
      <c r="AQ89" s="17">
        <v>9</v>
      </c>
    </row>
    <row r="109" spans="2:6" ht="15">
      <c r="B109" s="7" t="s">
        <v>143</v>
      </c>
      <c r="C109" s="7" t="s">
        <v>70</v>
      </c>
      <c r="D109" s="7">
        <v>1</v>
      </c>
      <c r="E109" s="7">
        <v>7.6</v>
      </c>
      <c r="F109" s="11" t="s">
        <v>44</v>
      </c>
    </row>
    <row r="110" spans="2:6" ht="15">
      <c r="B110" s="7" t="s">
        <v>141</v>
      </c>
      <c r="C110" s="7" t="s">
        <v>70</v>
      </c>
      <c r="D110" s="7">
        <v>1</v>
      </c>
      <c r="E110" s="7">
        <v>8.2</v>
      </c>
      <c r="F110" s="11" t="s">
        <v>44</v>
      </c>
    </row>
    <row r="111" spans="2:6" ht="15">
      <c r="B111" s="7" t="s">
        <v>142</v>
      </c>
      <c r="C111" s="7" t="s">
        <v>70</v>
      </c>
      <c r="D111" s="7">
        <v>1</v>
      </c>
      <c r="E111" s="7">
        <v>8.1</v>
      </c>
      <c r="F111" s="11" t="s">
        <v>44</v>
      </c>
    </row>
    <row r="118" spans="2:23" ht="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2:23" ht="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1" spans="2:23" ht="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</sheetData>
  <sheetProtection password="CC53" sheet="1" formatCells="0" formatColumns="0" formatRows="0" insertColumns="0" insertRows="0" insertHyperlinks="0" deleteColumns="0" deleteRows="0" sort="0" autoFilter="0" pivotTables="0"/>
  <mergeCells count="48">
    <mergeCell ref="AC5:AC6"/>
    <mergeCell ref="AD5:AD6"/>
    <mergeCell ref="F5:F6"/>
    <mergeCell ref="G5:G6"/>
    <mergeCell ref="H5:R5"/>
    <mergeCell ref="A5:A6"/>
    <mergeCell ref="B5:B6"/>
    <mergeCell ref="C5:C6"/>
    <mergeCell ref="D5:D6"/>
    <mergeCell ref="E5:E6"/>
    <mergeCell ref="F34:F35"/>
    <mergeCell ref="G34:G35"/>
    <mergeCell ref="Y5:Y6"/>
    <mergeCell ref="Z5:Z6"/>
    <mergeCell ref="AA5:AA6"/>
    <mergeCell ref="AB5:AB6"/>
    <mergeCell ref="G76:G77"/>
    <mergeCell ref="Y34:Y35"/>
    <mergeCell ref="Z34:Z35"/>
    <mergeCell ref="AA34:AA35"/>
    <mergeCell ref="AE5:AE6"/>
    <mergeCell ref="A34:A35"/>
    <mergeCell ref="B34:B35"/>
    <mergeCell ref="C34:C35"/>
    <mergeCell ref="D34:D35"/>
    <mergeCell ref="E34:E35"/>
    <mergeCell ref="A76:A77"/>
    <mergeCell ref="B76:B77"/>
    <mergeCell ref="C76:C77"/>
    <mergeCell ref="D76:D77"/>
    <mergeCell ref="E76:E77"/>
    <mergeCell ref="F76:F77"/>
    <mergeCell ref="AC76:AC77"/>
    <mergeCell ref="AD76:AD77"/>
    <mergeCell ref="AE34:AE35"/>
    <mergeCell ref="AB34:AB35"/>
    <mergeCell ref="AC34:AC35"/>
    <mergeCell ref="AD34:AD35"/>
    <mergeCell ref="AF5:AP5"/>
    <mergeCell ref="AE76:AE77"/>
    <mergeCell ref="AF34:AR34"/>
    <mergeCell ref="H34:T34"/>
    <mergeCell ref="H76:S76"/>
    <mergeCell ref="AF76:AQ76"/>
    <mergeCell ref="Y76:Y77"/>
    <mergeCell ref="Z76:Z77"/>
    <mergeCell ref="AA76:AA77"/>
    <mergeCell ref="AB76:AB77"/>
  </mergeCells>
  <printOptions/>
  <pageMargins left="0.25" right="0.25" top="0.75" bottom="0.75" header="0.3" footer="0.3"/>
  <pageSetup fitToHeight="1" fitToWidth="1" horizontalDpi="600" verticalDpi="600" orientation="portrait" paperSize="9" scale="1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2:Y146"/>
  <sheetViews>
    <sheetView tabSelected="1" zoomScale="86" zoomScaleNormal="86" zoomScalePageLayoutView="0" workbookViewId="0" topLeftCell="A1">
      <selection activeCell="E28" sqref="E28"/>
    </sheetView>
  </sheetViews>
  <sheetFormatPr defaultColWidth="9.140625" defaultRowHeight="15"/>
  <cols>
    <col min="2" max="2" width="26.8515625" style="0" customWidth="1"/>
    <col min="3" max="3" width="14.28125" style="0" customWidth="1"/>
    <col min="4" max="4" width="9.140625" style="0" customWidth="1"/>
    <col min="5" max="5" width="7.57421875" style="0" customWidth="1"/>
    <col min="6" max="6" width="5.8515625" style="0" customWidth="1"/>
    <col min="7" max="7" width="11.140625" style="0" customWidth="1"/>
    <col min="8" max="8" width="9.00390625" style="0" customWidth="1"/>
    <col min="9" max="9" width="12.00390625" style="0" customWidth="1"/>
    <col min="10" max="10" width="10.28125" style="0" customWidth="1"/>
    <col min="11" max="11" width="8.8515625" style="0" customWidth="1"/>
    <col min="16" max="16" width="28.00390625" style="0" customWidth="1"/>
    <col min="17" max="17" width="16.7109375" style="0" customWidth="1"/>
    <col min="24" max="24" width="10.8515625" style="0" customWidth="1"/>
  </cols>
  <sheetData>
    <row r="1" ht="57" customHeight="1"/>
    <row r="2" spans="2:16" ht="15.75">
      <c r="B2" s="33" t="s">
        <v>170</v>
      </c>
      <c r="C2" s="33"/>
      <c r="D2" s="33"/>
      <c r="E2" s="33"/>
      <c r="F2" s="33"/>
      <c r="G2" s="33"/>
      <c r="H2" s="33"/>
      <c r="I2" s="33"/>
      <c r="J2" s="33"/>
      <c r="K2" s="33"/>
      <c r="P2" s="33" t="s">
        <v>170</v>
      </c>
    </row>
    <row r="3" spans="2:16" ht="15">
      <c r="B3" t="s">
        <v>171</v>
      </c>
      <c r="P3" t="s">
        <v>172</v>
      </c>
    </row>
    <row r="4" ht="15.75" thickBot="1">
      <c r="J4" s="32">
        <v>0.00017361111111111112</v>
      </c>
    </row>
    <row r="5" spans="1:25" ht="15" customHeight="1">
      <c r="A5" s="60" t="s">
        <v>33</v>
      </c>
      <c r="B5" s="60" t="s">
        <v>0</v>
      </c>
      <c r="C5" s="60" t="s">
        <v>1</v>
      </c>
      <c r="D5" s="60" t="s">
        <v>11</v>
      </c>
      <c r="E5" s="60" t="s">
        <v>32</v>
      </c>
      <c r="F5" s="75" t="s">
        <v>42</v>
      </c>
      <c r="G5" s="77" t="s">
        <v>164</v>
      </c>
      <c r="H5" s="78"/>
      <c r="I5" s="78"/>
      <c r="J5" s="78"/>
      <c r="K5" s="79"/>
      <c r="O5" s="60" t="s">
        <v>33</v>
      </c>
      <c r="P5" s="60" t="s">
        <v>0</v>
      </c>
      <c r="Q5" s="60" t="s">
        <v>1</v>
      </c>
      <c r="R5" s="60" t="s">
        <v>11</v>
      </c>
      <c r="S5" s="60" t="s">
        <v>32</v>
      </c>
      <c r="T5" s="75" t="s">
        <v>42</v>
      </c>
      <c r="U5" s="77" t="s">
        <v>164</v>
      </c>
      <c r="V5" s="78"/>
      <c r="W5" s="78"/>
      <c r="X5" s="78"/>
      <c r="Y5" s="79"/>
    </row>
    <row r="6" spans="1:25" ht="30.75" customHeight="1">
      <c r="A6" s="61"/>
      <c r="B6" s="61"/>
      <c r="C6" s="61"/>
      <c r="D6" s="61"/>
      <c r="E6" s="61"/>
      <c r="F6" s="76"/>
      <c r="G6" s="12" t="s">
        <v>8</v>
      </c>
      <c r="H6" s="2" t="s">
        <v>9</v>
      </c>
      <c r="I6" s="2" t="s">
        <v>10</v>
      </c>
      <c r="J6" s="2" t="s">
        <v>5</v>
      </c>
      <c r="K6" s="13" t="s">
        <v>6</v>
      </c>
      <c r="O6" s="61"/>
      <c r="P6" s="61"/>
      <c r="Q6" s="61"/>
      <c r="R6" s="61"/>
      <c r="S6" s="61"/>
      <c r="T6" s="76"/>
      <c r="U6" s="12" t="s">
        <v>8</v>
      </c>
      <c r="V6" s="2" t="s">
        <v>9</v>
      </c>
      <c r="W6" s="2" t="s">
        <v>10</v>
      </c>
      <c r="X6" s="2" t="s">
        <v>5</v>
      </c>
      <c r="Y6" s="13" t="s">
        <v>6</v>
      </c>
    </row>
    <row r="7" spans="1:25" ht="15" customHeight="1">
      <c r="A7" s="3">
        <v>1</v>
      </c>
      <c r="B7" s="7" t="s">
        <v>19</v>
      </c>
      <c r="C7" s="7" t="s">
        <v>22</v>
      </c>
      <c r="D7" s="7">
        <v>1</v>
      </c>
      <c r="E7" s="7">
        <v>1.4</v>
      </c>
      <c r="F7" s="7" t="s">
        <v>44</v>
      </c>
      <c r="G7" s="20">
        <v>0.0009837962962962964</v>
      </c>
      <c r="H7" s="6">
        <v>1</v>
      </c>
      <c r="I7" s="20">
        <f aca="true" t="shared" si="0" ref="I7:I21">H7*$J$4</f>
        <v>0.00017361111111111112</v>
      </c>
      <c r="J7" s="34">
        <f aca="true" t="shared" si="1" ref="J7:J21">SUM(I7,G7)</f>
        <v>0.0011574074074074076</v>
      </c>
      <c r="K7" s="17">
        <v>1</v>
      </c>
      <c r="O7" s="3">
        <v>1</v>
      </c>
      <c r="P7" s="7" t="s">
        <v>65</v>
      </c>
      <c r="Q7" s="7" t="s">
        <v>25</v>
      </c>
      <c r="R7" s="7">
        <v>1</v>
      </c>
      <c r="S7" s="7">
        <v>6.6</v>
      </c>
      <c r="T7" s="7" t="s">
        <v>43</v>
      </c>
      <c r="U7" s="20">
        <v>0.0009722222222222221</v>
      </c>
      <c r="V7" s="6">
        <v>0</v>
      </c>
      <c r="W7" s="20">
        <f aca="true" t="shared" si="2" ref="W7:W29">V7*$J$4</f>
        <v>0</v>
      </c>
      <c r="X7" s="34">
        <f aca="true" t="shared" si="3" ref="X7:X29">SUM(W7,U7)</f>
        <v>0.0009722222222222221</v>
      </c>
      <c r="Y7" s="17">
        <v>1</v>
      </c>
    </row>
    <row r="8" spans="1:25" ht="15" customHeight="1">
      <c r="A8" s="3">
        <v>2</v>
      </c>
      <c r="B8" s="7" t="s">
        <v>18</v>
      </c>
      <c r="C8" s="7" t="s">
        <v>22</v>
      </c>
      <c r="D8" s="7">
        <v>1</v>
      </c>
      <c r="E8" s="7">
        <v>1.3</v>
      </c>
      <c r="F8" s="7" t="s">
        <v>44</v>
      </c>
      <c r="G8" s="20">
        <v>0.0011689814814814816</v>
      </c>
      <c r="H8" s="6">
        <v>0</v>
      </c>
      <c r="I8" s="20">
        <f t="shared" si="0"/>
        <v>0</v>
      </c>
      <c r="J8" s="34">
        <f t="shared" si="1"/>
        <v>0.0011689814814814816</v>
      </c>
      <c r="K8" s="17">
        <v>2</v>
      </c>
      <c r="O8" s="3">
        <v>2</v>
      </c>
      <c r="P8" s="7" t="s">
        <v>21</v>
      </c>
      <c r="Q8" s="7" t="s">
        <v>22</v>
      </c>
      <c r="R8" s="7">
        <v>1</v>
      </c>
      <c r="S8" s="7">
        <v>1.6</v>
      </c>
      <c r="T8" s="7" t="s">
        <v>43</v>
      </c>
      <c r="U8" s="20">
        <v>0.000798611111111111</v>
      </c>
      <c r="V8" s="6">
        <v>1</v>
      </c>
      <c r="W8" s="20">
        <f t="shared" si="2"/>
        <v>0.00017361111111111112</v>
      </c>
      <c r="X8" s="34">
        <f t="shared" si="3"/>
        <v>0.0009722222222222222</v>
      </c>
      <c r="Y8" s="17">
        <v>1</v>
      </c>
    </row>
    <row r="9" spans="1:25" ht="15" customHeight="1">
      <c r="A9" s="3">
        <v>3</v>
      </c>
      <c r="B9" s="7" t="s">
        <v>108</v>
      </c>
      <c r="C9" s="7" t="s">
        <v>107</v>
      </c>
      <c r="D9" s="7">
        <v>1</v>
      </c>
      <c r="E9" s="7">
        <v>12.2</v>
      </c>
      <c r="F9" s="7" t="s">
        <v>44</v>
      </c>
      <c r="G9" s="20">
        <v>0.0012268518518518518</v>
      </c>
      <c r="H9" s="6">
        <v>1</v>
      </c>
      <c r="I9" s="20">
        <f t="shared" si="0"/>
        <v>0.00017361111111111112</v>
      </c>
      <c r="J9" s="34">
        <f t="shared" si="1"/>
        <v>0.001400462962962963</v>
      </c>
      <c r="K9" s="17">
        <v>3</v>
      </c>
      <c r="O9" s="3">
        <v>3</v>
      </c>
      <c r="P9" s="7" t="s">
        <v>90</v>
      </c>
      <c r="Q9" s="7" t="s">
        <v>91</v>
      </c>
      <c r="R9" s="7">
        <v>1</v>
      </c>
      <c r="S9" s="7">
        <v>14.3</v>
      </c>
      <c r="T9" s="7" t="s">
        <v>43</v>
      </c>
      <c r="U9" s="20">
        <v>0.0010069444444444444</v>
      </c>
      <c r="V9" s="6">
        <v>0</v>
      </c>
      <c r="W9" s="20">
        <f t="shared" si="2"/>
        <v>0</v>
      </c>
      <c r="X9" s="34">
        <f t="shared" si="3"/>
        <v>0.0010069444444444444</v>
      </c>
      <c r="Y9" s="17">
        <v>3</v>
      </c>
    </row>
    <row r="10" spans="1:25" ht="15" customHeight="1">
      <c r="A10" s="3">
        <v>4</v>
      </c>
      <c r="B10" s="7" t="s">
        <v>38</v>
      </c>
      <c r="C10" s="7" t="s">
        <v>35</v>
      </c>
      <c r="D10" s="7">
        <v>1</v>
      </c>
      <c r="E10" s="7">
        <v>3.2</v>
      </c>
      <c r="F10" s="7" t="s">
        <v>44</v>
      </c>
      <c r="G10" s="20">
        <v>0.0014814814814814814</v>
      </c>
      <c r="H10" s="6">
        <v>0</v>
      </c>
      <c r="I10" s="20">
        <f t="shared" si="0"/>
        <v>0</v>
      </c>
      <c r="J10" s="34">
        <f t="shared" si="1"/>
        <v>0.0014814814814814814</v>
      </c>
      <c r="K10" s="17">
        <v>4</v>
      </c>
      <c r="O10" s="3">
        <v>4</v>
      </c>
      <c r="P10" s="7" t="s">
        <v>73</v>
      </c>
      <c r="Q10" s="7" t="s">
        <v>72</v>
      </c>
      <c r="R10" s="7">
        <v>1</v>
      </c>
      <c r="S10" s="7">
        <v>11.2</v>
      </c>
      <c r="T10" s="7" t="s">
        <v>43</v>
      </c>
      <c r="U10" s="20">
        <v>0.0010185185185185186</v>
      </c>
      <c r="V10" s="6">
        <v>0</v>
      </c>
      <c r="W10" s="20">
        <f t="shared" si="2"/>
        <v>0</v>
      </c>
      <c r="X10" s="34">
        <f t="shared" si="3"/>
        <v>0.0010185185185185186</v>
      </c>
      <c r="Y10" s="17">
        <v>4</v>
      </c>
    </row>
    <row r="11" spans="1:25" ht="15" customHeight="1">
      <c r="A11" s="3">
        <v>5</v>
      </c>
      <c r="B11" s="7" t="s">
        <v>135</v>
      </c>
      <c r="C11" s="7" t="s">
        <v>133</v>
      </c>
      <c r="D11" s="7">
        <v>1</v>
      </c>
      <c r="E11" s="7">
        <v>18.3</v>
      </c>
      <c r="F11" s="7" t="s">
        <v>44</v>
      </c>
      <c r="G11" s="20">
        <v>0.0011111111111111111</v>
      </c>
      <c r="H11" s="6">
        <v>3</v>
      </c>
      <c r="I11" s="20">
        <f t="shared" si="0"/>
        <v>0.0005208333333333333</v>
      </c>
      <c r="J11" s="34">
        <f t="shared" si="1"/>
        <v>0.0016319444444444445</v>
      </c>
      <c r="K11" s="17">
        <v>5</v>
      </c>
      <c r="O11" s="3">
        <v>5</v>
      </c>
      <c r="P11" s="7" t="s">
        <v>23</v>
      </c>
      <c r="Q11" s="7" t="s">
        <v>25</v>
      </c>
      <c r="R11" s="7">
        <v>1</v>
      </c>
      <c r="S11" s="7">
        <v>7.1</v>
      </c>
      <c r="T11" s="7" t="s">
        <v>43</v>
      </c>
      <c r="U11" s="20">
        <v>0.0010300925925925926</v>
      </c>
      <c r="V11" s="6">
        <v>0</v>
      </c>
      <c r="W11" s="20">
        <f t="shared" si="2"/>
        <v>0</v>
      </c>
      <c r="X11" s="34">
        <f t="shared" si="3"/>
        <v>0.0010300925925925926</v>
      </c>
      <c r="Y11" s="17">
        <v>5</v>
      </c>
    </row>
    <row r="12" spans="1:25" ht="15" customHeight="1">
      <c r="A12" s="3">
        <v>6</v>
      </c>
      <c r="B12" s="7" t="s">
        <v>26</v>
      </c>
      <c r="C12" s="7" t="s">
        <v>28</v>
      </c>
      <c r="D12" s="7">
        <v>1</v>
      </c>
      <c r="E12" s="7">
        <v>5.2</v>
      </c>
      <c r="F12" s="7" t="s">
        <v>44</v>
      </c>
      <c r="G12" s="20">
        <v>0.0017013888888888892</v>
      </c>
      <c r="H12" s="6">
        <v>0</v>
      </c>
      <c r="I12" s="20">
        <f t="shared" si="0"/>
        <v>0</v>
      </c>
      <c r="J12" s="34">
        <f t="shared" si="1"/>
        <v>0.0017013888888888892</v>
      </c>
      <c r="K12" s="17">
        <v>6</v>
      </c>
      <c r="O12" s="3">
        <v>6</v>
      </c>
      <c r="P12" s="7" t="s">
        <v>16</v>
      </c>
      <c r="Q12" s="7" t="s">
        <v>22</v>
      </c>
      <c r="R12" s="7">
        <v>1</v>
      </c>
      <c r="S12" s="7">
        <v>1.1</v>
      </c>
      <c r="T12" s="7" t="s">
        <v>43</v>
      </c>
      <c r="U12" s="20">
        <v>0.0008680555555555555</v>
      </c>
      <c r="V12" s="6">
        <v>1</v>
      </c>
      <c r="W12" s="20">
        <f t="shared" si="2"/>
        <v>0.00017361111111111112</v>
      </c>
      <c r="X12" s="34">
        <f t="shared" si="3"/>
        <v>0.0010416666666666667</v>
      </c>
      <c r="Y12" s="17">
        <v>6</v>
      </c>
    </row>
    <row r="13" spans="1:25" ht="15" customHeight="1">
      <c r="A13" s="3">
        <v>7</v>
      </c>
      <c r="B13" s="7" t="s">
        <v>139</v>
      </c>
      <c r="C13" s="7" t="s">
        <v>133</v>
      </c>
      <c r="D13" s="7">
        <v>1</v>
      </c>
      <c r="E13" s="7">
        <v>19.1</v>
      </c>
      <c r="F13" s="7" t="s">
        <v>44</v>
      </c>
      <c r="G13" s="20">
        <v>0.0013194444444444443</v>
      </c>
      <c r="H13" s="6">
        <v>3</v>
      </c>
      <c r="I13" s="20">
        <f t="shared" si="0"/>
        <v>0.0005208333333333333</v>
      </c>
      <c r="J13" s="34">
        <f t="shared" si="1"/>
        <v>0.0018402777777777775</v>
      </c>
      <c r="K13" s="17">
        <v>7</v>
      </c>
      <c r="O13" s="3">
        <v>7</v>
      </c>
      <c r="P13" s="7" t="s">
        <v>71</v>
      </c>
      <c r="Q13" s="7" t="s">
        <v>72</v>
      </c>
      <c r="R13" s="7">
        <v>1</v>
      </c>
      <c r="S13" s="7">
        <v>10.6</v>
      </c>
      <c r="T13" s="7" t="s">
        <v>43</v>
      </c>
      <c r="U13" s="20">
        <v>0.0009722222222222221</v>
      </c>
      <c r="V13" s="6">
        <v>1</v>
      </c>
      <c r="W13" s="20">
        <f t="shared" si="2"/>
        <v>0.00017361111111111112</v>
      </c>
      <c r="X13" s="34">
        <f t="shared" si="3"/>
        <v>0.0011458333333333331</v>
      </c>
      <c r="Y13" s="17">
        <v>7</v>
      </c>
    </row>
    <row r="14" spans="1:25" ht="15" customHeight="1">
      <c r="A14" s="3">
        <v>8</v>
      </c>
      <c r="B14" s="7" t="s">
        <v>45</v>
      </c>
      <c r="C14" s="7" t="s">
        <v>46</v>
      </c>
      <c r="D14" s="7">
        <v>1</v>
      </c>
      <c r="E14" s="7">
        <v>5.4</v>
      </c>
      <c r="F14" s="7" t="s">
        <v>44</v>
      </c>
      <c r="G14" s="20">
        <v>0.0011111111111111111</v>
      </c>
      <c r="H14" s="6">
        <v>10</v>
      </c>
      <c r="I14" s="20">
        <f t="shared" si="0"/>
        <v>0.0017361111111111112</v>
      </c>
      <c r="J14" s="34">
        <f t="shared" si="1"/>
        <v>0.0028472222222222223</v>
      </c>
      <c r="K14" s="17">
        <v>8</v>
      </c>
      <c r="O14" s="3">
        <v>8</v>
      </c>
      <c r="P14" s="7" t="s">
        <v>47</v>
      </c>
      <c r="Q14" s="7" t="s">
        <v>46</v>
      </c>
      <c r="R14" s="7">
        <v>1</v>
      </c>
      <c r="S14" s="7">
        <v>5.5</v>
      </c>
      <c r="T14" s="7" t="s">
        <v>43</v>
      </c>
      <c r="U14" s="20">
        <v>0.0009837962962962964</v>
      </c>
      <c r="V14" s="6">
        <v>1</v>
      </c>
      <c r="W14" s="20">
        <f t="shared" si="2"/>
        <v>0.00017361111111111112</v>
      </c>
      <c r="X14" s="34">
        <f t="shared" si="3"/>
        <v>0.0011574074074074076</v>
      </c>
      <c r="Y14" s="17">
        <v>8</v>
      </c>
    </row>
    <row r="15" spans="1:25" ht="15" customHeight="1">
      <c r="A15" s="3">
        <v>9</v>
      </c>
      <c r="B15" s="7" t="s">
        <v>20</v>
      </c>
      <c r="C15" s="7" t="s">
        <v>22</v>
      </c>
      <c r="D15" s="7">
        <v>1</v>
      </c>
      <c r="E15" s="7">
        <v>1.5</v>
      </c>
      <c r="F15" s="7" t="s">
        <v>44</v>
      </c>
      <c r="G15" s="20">
        <v>0.00125</v>
      </c>
      <c r="H15" s="6">
        <v>10</v>
      </c>
      <c r="I15" s="20">
        <f t="shared" si="0"/>
        <v>0.0017361111111111112</v>
      </c>
      <c r="J15" s="34">
        <f t="shared" si="1"/>
        <v>0.0029861111111111113</v>
      </c>
      <c r="K15" s="17">
        <v>9</v>
      </c>
      <c r="O15" s="3">
        <v>9</v>
      </c>
      <c r="P15" s="7" t="s">
        <v>34</v>
      </c>
      <c r="Q15" s="7" t="s">
        <v>35</v>
      </c>
      <c r="R15" s="7">
        <v>1</v>
      </c>
      <c r="S15" s="7">
        <v>2.1</v>
      </c>
      <c r="T15" s="7" t="s">
        <v>43</v>
      </c>
      <c r="U15" s="20">
        <v>0.0010648148148148147</v>
      </c>
      <c r="V15" s="6">
        <v>1</v>
      </c>
      <c r="W15" s="20">
        <f t="shared" si="2"/>
        <v>0.00017361111111111112</v>
      </c>
      <c r="X15" s="34">
        <f t="shared" si="3"/>
        <v>0.0012384259259259258</v>
      </c>
      <c r="Y15" s="17">
        <v>9</v>
      </c>
    </row>
    <row r="16" spans="1:25" ht="15" customHeight="1">
      <c r="A16" s="3">
        <v>10</v>
      </c>
      <c r="B16" s="7" t="s">
        <v>69</v>
      </c>
      <c r="C16" s="7" t="s">
        <v>67</v>
      </c>
      <c r="D16" s="7">
        <v>1</v>
      </c>
      <c r="E16" s="7">
        <v>7.5</v>
      </c>
      <c r="F16" s="7" t="s">
        <v>44</v>
      </c>
      <c r="G16" s="20">
        <v>0.0013194444444444443</v>
      </c>
      <c r="H16" s="6">
        <v>10</v>
      </c>
      <c r="I16" s="20">
        <f t="shared" si="0"/>
        <v>0.0017361111111111112</v>
      </c>
      <c r="J16" s="34">
        <f t="shared" si="1"/>
        <v>0.0030555555555555553</v>
      </c>
      <c r="K16" s="17">
        <v>10</v>
      </c>
      <c r="O16" s="3">
        <v>10</v>
      </c>
      <c r="P16" s="7" t="s">
        <v>134</v>
      </c>
      <c r="Q16" s="7" t="s">
        <v>133</v>
      </c>
      <c r="R16" s="7">
        <v>1</v>
      </c>
      <c r="S16" s="7">
        <v>18.2</v>
      </c>
      <c r="T16" s="7" t="s">
        <v>43</v>
      </c>
      <c r="U16" s="20">
        <v>0.0010879629629629629</v>
      </c>
      <c r="V16" s="6">
        <v>1</v>
      </c>
      <c r="W16" s="20">
        <f t="shared" si="2"/>
        <v>0.00017361111111111112</v>
      </c>
      <c r="X16" s="34">
        <f t="shared" si="3"/>
        <v>0.001261574074074074</v>
      </c>
      <c r="Y16" s="17">
        <v>10</v>
      </c>
    </row>
    <row r="17" spans="1:25" ht="15" customHeight="1">
      <c r="A17" s="3">
        <v>11</v>
      </c>
      <c r="B17" s="7" t="s">
        <v>27</v>
      </c>
      <c r="C17" s="7" t="s">
        <v>28</v>
      </c>
      <c r="D17" s="7">
        <v>1</v>
      </c>
      <c r="E17" s="7">
        <v>5.3</v>
      </c>
      <c r="F17" s="7" t="s">
        <v>44</v>
      </c>
      <c r="G17" s="20">
        <v>0.0012037037037037038</v>
      </c>
      <c r="H17" s="6">
        <v>11</v>
      </c>
      <c r="I17" s="20">
        <f t="shared" si="0"/>
        <v>0.0019097222222222224</v>
      </c>
      <c r="J17" s="34">
        <f t="shared" si="1"/>
        <v>0.003113425925925926</v>
      </c>
      <c r="K17" s="17">
        <v>11</v>
      </c>
      <c r="O17" s="3">
        <v>11</v>
      </c>
      <c r="P17" s="7" t="s">
        <v>132</v>
      </c>
      <c r="Q17" s="7" t="s">
        <v>133</v>
      </c>
      <c r="R17" s="7">
        <v>1</v>
      </c>
      <c r="S17" s="7">
        <v>18.1</v>
      </c>
      <c r="T17" s="7" t="s">
        <v>43</v>
      </c>
      <c r="U17" s="20">
        <v>0.0010185185185185186</v>
      </c>
      <c r="V17" s="6">
        <v>2</v>
      </c>
      <c r="W17" s="20">
        <f t="shared" si="2"/>
        <v>0.00034722222222222224</v>
      </c>
      <c r="X17" s="34">
        <f t="shared" si="3"/>
        <v>0.001365740740740741</v>
      </c>
      <c r="Y17" s="17">
        <v>11</v>
      </c>
    </row>
    <row r="18" spans="1:25" ht="15" customHeight="1">
      <c r="A18" s="3">
        <v>12</v>
      </c>
      <c r="B18" s="7" t="s">
        <v>136</v>
      </c>
      <c r="C18" s="7" t="s">
        <v>133</v>
      </c>
      <c r="D18" s="7">
        <v>1</v>
      </c>
      <c r="E18" s="7">
        <v>18.4</v>
      </c>
      <c r="F18" s="7" t="s">
        <v>44</v>
      </c>
      <c r="G18" s="20">
        <v>0.0012384259259259258</v>
      </c>
      <c r="H18" s="6">
        <v>12</v>
      </c>
      <c r="I18" s="20">
        <f t="shared" si="0"/>
        <v>0.0020833333333333333</v>
      </c>
      <c r="J18" s="34">
        <f t="shared" si="1"/>
        <v>0.003321759259259259</v>
      </c>
      <c r="K18" s="17">
        <v>12</v>
      </c>
      <c r="O18" s="3">
        <v>12</v>
      </c>
      <c r="P18" s="7" t="s">
        <v>54</v>
      </c>
      <c r="Q18" s="7" t="s">
        <v>55</v>
      </c>
      <c r="R18" s="7">
        <v>1</v>
      </c>
      <c r="S18" s="7">
        <v>3.6</v>
      </c>
      <c r="T18" s="7" t="s">
        <v>43</v>
      </c>
      <c r="U18" s="20">
        <v>0.0015393518518518519</v>
      </c>
      <c r="V18" s="6">
        <v>0</v>
      </c>
      <c r="W18" s="20">
        <f t="shared" si="2"/>
        <v>0</v>
      </c>
      <c r="X18" s="34">
        <f t="shared" si="3"/>
        <v>0.0015393518518518519</v>
      </c>
      <c r="Y18" s="17">
        <v>12</v>
      </c>
    </row>
    <row r="19" spans="1:25" ht="15" customHeight="1">
      <c r="A19" s="3">
        <v>13</v>
      </c>
      <c r="B19" s="7" t="s">
        <v>37</v>
      </c>
      <c r="C19" s="7" t="s">
        <v>35</v>
      </c>
      <c r="D19" s="7">
        <v>1</v>
      </c>
      <c r="E19" s="7">
        <v>2.4</v>
      </c>
      <c r="F19" s="7" t="s">
        <v>44</v>
      </c>
      <c r="G19" s="20">
        <v>0.0014467592592592594</v>
      </c>
      <c r="H19" s="6">
        <v>14</v>
      </c>
      <c r="I19" s="20">
        <f t="shared" si="0"/>
        <v>0.0024305555555555556</v>
      </c>
      <c r="J19" s="34">
        <f t="shared" si="1"/>
        <v>0.003877314814814815</v>
      </c>
      <c r="K19" s="17">
        <v>13</v>
      </c>
      <c r="O19" s="3">
        <v>13</v>
      </c>
      <c r="P19" s="7" t="s">
        <v>88</v>
      </c>
      <c r="Q19" s="7" t="s">
        <v>91</v>
      </c>
      <c r="R19" s="7">
        <v>1</v>
      </c>
      <c r="S19" s="7">
        <v>14.5</v>
      </c>
      <c r="T19" s="7" t="s">
        <v>43</v>
      </c>
      <c r="U19" s="20">
        <v>0.0010879629629629629</v>
      </c>
      <c r="V19" s="6">
        <v>4</v>
      </c>
      <c r="W19" s="20">
        <f t="shared" si="2"/>
        <v>0.0006944444444444445</v>
      </c>
      <c r="X19" s="34">
        <f t="shared" si="3"/>
        <v>0.0017824074074074075</v>
      </c>
      <c r="Y19" s="17">
        <v>13</v>
      </c>
    </row>
    <row r="20" spans="1:25" ht="15" customHeight="1">
      <c r="A20" s="3">
        <v>14</v>
      </c>
      <c r="B20" s="7" t="s">
        <v>137</v>
      </c>
      <c r="C20" s="7" t="s">
        <v>133</v>
      </c>
      <c r="D20" s="7">
        <v>1</v>
      </c>
      <c r="E20" s="7">
        <v>18.5</v>
      </c>
      <c r="F20" s="7" t="s">
        <v>44</v>
      </c>
      <c r="G20" s="20">
        <v>0.0018518518518518517</v>
      </c>
      <c r="H20" s="6">
        <v>15</v>
      </c>
      <c r="I20" s="20">
        <f t="shared" si="0"/>
        <v>0.002604166666666667</v>
      </c>
      <c r="J20" s="34">
        <f t="shared" si="1"/>
        <v>0.004456018518518519</v>
      </c>
      <c r="K20" s="17">
        <v>14</v>
      </c>
      <c r="O20" s="3">
        <v>14</v>
      </c>
      <c r="P20" s="7" t="s">
        <v>24</v>
      </c>
      <c r="Q20" s="7" t="s">
        <v>25</v>
      </c>
      <c r="R20" s="7">
        <v>1</v>
      </c>
      <c r="S20" s="7">
        <v>7.2</v>
      </c>
      <c r="T20" s="7" t="s">
        <v>43</v>
      </c>
      <c r="U20" s="20">
        <v>0.0008217592592592592</v>
      </c>
      <c r="V20" s="6">
        <v>10</v>
      </c>
      <c r="W20" s="20">
        <f t="shared" si="2"/>
        <v>0.0017361111111111112</v>
      </c>
      <c r="X20" s="34">
        <f t="shared" si="3"/>
        <v>0.0025578703703703705</v>
      </c>
      <c r="Y20" s="17">
        <v>14</v>
      </c>
    </row>
    <row r="21" spans="1:25" ht="15" customHeight="1">
      <c r="A21" s="3">
        <v>15</v>
      </c>
      <c r="B21" s="7" t="s">
        <v>138</v>
      </c>
      <c r="C21" s="7" t="s">
        <v>133</v>
      </c>
      <c r="D21" s="7">
        <v>1</v>
      </c>
      <c r="E21" s="7">
        <v>18.6</v>
      </c>
      <c r="F21" s="7" t="s">
        <v>44</v>
      </c>
      <c r="G21" s="20">
        <v>0.001689814814814815</v>
      </c>
      <c r="H21" s="6">
        <v>33</v>
      </c>
      <c r="I21" s="20">
        <f t="shared" si="0"/>
        <v>0.005729166666666667</v>
      </c>
      <c r="J21" s="34">
        <f t="shared" si="1"/>
        <v>0.007418981481481482</v>
      </c>
      <c r="K21" s="17">
        <v>15</v>
      </c>
      <c r="O21" s="3">
        <v>15</v>
      </c>
      <c r="P21" s="7" t="s">
        <v>99</v>
      </c>
      <c r="Q21" s="7" t="s">
        <v>107</v>
      </c>
      <c r="R21" s="7">
        <v>1</v>
      </c>
      <c r="S21" s="7">
        <v>12.1</v>
      </c>
      <c r="T21" s="7" t="s">
        <v>43</v>
      </c>
      <c r="U21" s="20">
        <v>0.0010879629629629629</v>
      </c>
      <c r="V21" s="6">
        <v>10</v>
      </c>
      <c r="W21" s="20">
        <f t="shared" si="2"/>
        <v>0.0017361111111111112</v>
      </c>
      <c r="X21" s="34">
        <f t="shared" si="3"/>
        <v>0.0028240740740740743</v>
      </c>
      <c r="Y21" s="17">
        <v>15</v>
      </c>
    </row>
    <row r="22" spans="15:25" ht="15" customHeight="1">
      <c r="O22" s="3">
        <v>16</v>
      </c>
      <c r="P22" s="7" t="s">
        <v>74</v>
      </c>
      <c r="Q22" s="7" t="s">
        <v>72</v>
      </c>
      <c r="R22" s="7">
        <v>1</v>
      </c>
      <c r="S22" s="7">
        <v>11.4</v>
      </c>
      <c r="T22" s="7" t="s">
        <v>43</v>
      </c>
      <c r="U22" s="20">
        <v>0.0011342592592592591</v>
      </c>
      <c r="V22" s="6">
        <v>10</v>
      </c>
      <c r="W22" s="20">
        <f t="shared" si="2"/>
        <v>0.0017361111111111112</v>
      </c>
      <c r="X22" s="34">
        <f t="shared" si="3"/>
        <v>0.0028703703703703703</v>
      </c>
      <c r="Y22" s="17">
        <v>16</v>
      </c>
    </row>
    <row r="23" spans="15:25" ht="15.75" customHeight="1">
      <c r="O23" s="3">
        <v>17</v>
      </c>
      <c r="P23" s="7" t="s">
        <v>89</v>
      </c>
      <c r="Q23" s="7" t="s">
        <v>91</v>
      </c>
      <c r="R23" s="7">
        <v>1</v>
      </c>
      <c r="S23" s="7">
        <v>14.4</v>
      </c>
      <c r="T23" s="7" t="s">
        <v>43</v>
      </c>
      <c r="U23" s="20">
        <v>0.0011689814814814816</v>
      </c>
      <c r="V23" s="6">
        <v>10</v>
      </c>
      <c r="W23" s="20">
        <f t="shared" si="2"/>
        <v>0.0017361111111111112</v>
      </c>
      <c r="X23" s="34">
        <f t="shared" si="3"/>
        <v>0.002905092592592593</v>
      </c>
      <c r="Y23" s="17">
        <v>17</v>
      </c>
    </row>
    <row r="24" spans="15:25" ht="15" customHeight="1">
      <c r="O24" s="3">
        <v>18</v>
      </c>
      <c r="P24" s="7" t="s">
        <v>36</v>
      </c>
      <c r="Q24" s="7" t="s">
        <v>35</v>
      </c>
      <c r="R24" s="7">
        <v>1</v>
      </c>
      <c r="S24" s="7">
        <v>2.3</v>
      </c>
      <c r="T24" s="7" t="s">
        <v>43</v>
      </c>
      <c r="U24" s="20">
        <v>0.00125</v>
      </c>
      <c r="V24" s="6">
        <v>14</v>
      </c>
      <c r="W24" s="20">
        <f t="shared" si="2"/>
        <v>0.0024305555555555556</v>
      </c>
      <c r="X24" s="34">
        <f t="shared" si="3"/>
        <v>0.003680555555555556</v>
      </c>
      <c r="Y24" s="17">
        <v>18</v>
      </c>
    </row>
    <row r="25" spans="15:25" ht="15" customHeight="1">
      <c r="O25" s="3">
        <v>19</v>
      </c>
      <c r="P25" s="7" t="s">
        <v>66</v>
      </c>
      <c r="Q25" s="7" t="s">
        <v>67</v>
      </c>
      <c r="R25" s="7">
        <v>1</v>
      </c>
      <c r="S25" s="7">
        <v>7.3</v>
      </c>
      <c r="T25" s="7" t="s">
        <v>43</v>
      </c>
      <c r="U25" s="20">
        <v>0.0012731481481481483</v>
      </c>
      <c r="V25" s="6">
        <v>21</v>
      </c>
      <c r="W25" s="20">
        <f t="shared" si="2"/>
        <v>0.0036458333333333334</v>
      </c>
      <c r="X25" s="34">
        <f t="shared" si="3"/>
        <v>0.004918981481481482</v>
      </c>
      <c r="Y25" s="17">
        <v>19</v>
      </c>
    </row>
    <row r="26" spans="15:25" ht="15" customHeight="1">
      <c r="O26" s="3">
        <v>20</v>
      </c>
      <c r="P26" s="7" t="s">
        <v>64</v>
      </c>
      <c r="Q26" s="7" t="s">
        <v>25</v>
      </c>
      <c r="R26" s="7">
        <v>1</v>
      </c>
      <c r="S26" s="7">
        <v>6.5</v>
      </c>
      <c r="T26" s="7" t="s">
        <v>43</v>
      </c>
      <c r="U26" s="20">
        <v>0.0011226851851851851</v>
      </c>
      <c r="V26" s="6">
        <v>22</v>
      </c>
      <c r="W26" s="20">
        <f t="shared" si="2"/>
        <v>0.0038194444444444448</v>
      </c>
      <c r="X26" s="34">
        <f t="shared" si="3"/>
        <v>0.00494212962962963</v>
      </c>
      <c r="Y26" s="17">
        <v>20</v>
      </c>
    </row>
    <row r="27" spans="15:25" ht="15" customHeight="1">
      <c r="O27" s="3">
        <v>21</v>
      </c>
      <c r="P27" s="7" t="s">
        <v>17</v>
      </c>
      <c r="Q27" s="7" t="s">
        <v>22</v>
      </c>
      <c r="R27" s="7">
        <v>1</v>
      </c>
      <c r="S27" s="7">
        <v>1.2</v>
      </c>
      <c r="T27" s="7" t="s">
        <v>43</v>
      </c>
      <c r="U27" s="20">
        <v>0.0013310185185185185</v>
      </c>
      <c r="V27" s="6">
        <v>22</v>
      </c>
      <c r="W27" s="20">
        <f t="shared" si="2"/>
        <v>0.0038194444444444448</v>
      </c>
      <c r="X27" s="34">
        <f t="shared" si="3"/>
        <v>0.0051504629629629635</v>
      </c>
      <c r="Y27" s="17">
        <v>21</v>
      </c>
    </row>
    <row r="28" spans="15:25" ht="15" customHeight="1">
      <c r="O28" s="3">
        <v>22</v>
      </c>
      <c r="P28" s="7" t="s">
        <v>120</v>
      </c>
      <c r="Q28" s="7" t="s">
        <v>121</v>
      </c>
      <c r="R28" s="7">
        <v>1</v>
      </c>
      <c r="S28" s="7">
        <v>17.4</v>
      </c>
      <c r="T28" s="7" t="s">
        <v>43</v>
      </c>
      <c r="U28" s="20">
        <v>0.0017245370370370372</v>
      </c>
      <c r="V28" s="6">
        <v>21</v>
      </c>
      <c r="W28" s="20">
        <f t="shared" si="2"/>
        <v>0.0036458333333333334</v>
      </c>
      <c r="X28" s="34">
        <f t="shared" si="3"/>
        <v>0.005370370370370371</v>
      </c>
      <c r="Y28" s="17">
        <v>22</v>
      </c>
    </row>
    <row r="29" spans="15:25" ht="15" customHeight="1">
      <c r="O29" s="3">
        <v>23</v>
      </c>
      <c r="P29" s="7" t="s">
        <v>68</v>
      </c>
      <c r="Q29" s="7" t="s">
        <v>67</v>
      </c>
      <c r="R29" s="7">
        <v>1</v>
      </c>
      <c r="S29" s="7">
        <v>7.4</v>
      </c>
      <c r="T29" s="7" t="s">
        <v>43</v>
      </c>
      <c r="U29" s="20">
        <v>0.0009953703703703704</v>
      </c>
      <c r="V29" s="6">
        <v>35</v>
      </c>
      <c r="W29" s="20">
        <f t="shared" si="2"/>
        <v>0.006076388888888889</v>
      </c>
      <c r="X29" s="34">
        <f t="shared" si="3"/>
        <v>0.007071759259259259</v>
      </c>
      <c r="Y29" s="17">
        <v>23</v>
      </c>
    </row>
    <row r="30" ht="15" customHeight="1"/>
    <row r="31" ht="15" customHeight="1"/>
    <row r="32" ht="15" customHeight="1"/>
    <row r="33" spans="2:16" ht="15" customHeight="1">
      <c r="B33" s="33" t="s">
        <v>170</v>
      </c>
      <c r="P33" s="33" t="s">
        <v>170</v>
      </c>
    </row>
    <row r="34" spans="2:16" ht="15" customHeight="1">
      <c r="B34" t="s">
        <v>174</v>
      </c>
      <c r="P34" t="s">
        <v>173</v>
      </c>
    </row>
    <row r="35" ht="15" customHeight="1" thickBot="1"/>
    <row r="36" spans="1:25" ht="15" customHeight="1">
      <c r="A36" s="60" t="s">
        <v>33</v>
      </c>
      <c r="B36" s="60" t="s">
        <v>0</v>
      </c>
      <c r="C36" s="60" t="s">
        <v>1</v>
      </c>
      <c r="D36" s="60" t="s">
        <v>11</v>
      </c>
      <c r="E36" s="60" t="s">
        <v>32</v>
      </c>
      <c r="F36" s="75" t="s">
        <v>42</v>
      </c>
      <c r="G36" s="77" t="s">
        <v>164</v>
      </c>
      <c r="H36" s="78"/>
      <c r="I36" s="78"/>
      <c r="J36" s="78"/>
      <c r="K36" s="79"/>
      <c r="O36" s="60" t="s">
        <v>33</v>
      </c>
      <c r="P36" s="60" t="s">
        <v>0</v>
      </c>
      <c r="Q36" s="60" t="s">
        <v>1</v>
      </c>
      <c r="R36" s="60" t="s">
        <v>11</v>
      </c>
      <c r="S36" s="60" t="s">
        <v>32</v>
      </c>
      <c r="T36" s="75" t="s">
        <v>42</v>
      </c>
      <c r="U36" s="77" t="s">
        <v>164</v>
      </c>
      <c r="V36" s="78"/>
      <c r="W36" s="78"/>
      <c r="X36" s="78"/>
      <c r="Y36" s="79"/>
    </row>
    <row r="37" spans="1:25" ht="15" customHeight="1">
      <c r="A37" s="61"/>
      <c r="B37" s="61"/>
      <c r="C37" s="61"/>
      <c r="D37" s="61"/>
      <c r="E37" s="61"/>
      <c r="F37" s="76"/>
      <c r="G37" s="12" t="s">
        <v>8</v>
      </c>
      <c r="H37" s="2" t="s">
        <v>9</v>
      </c>
      <c r="I37" s="2" t="s">
        <v>10</v>
      </c>
      <c r="J37" s="2" t="s">
        <v>5</v>
      </c>
      <c r="K37" s="13" t="s">
        <v>6</v>
      </c>
      <c r="O37" s="61"/>
      <c r="P37" s="61"/>
      <c r="Q37" s="61"/>
      <c r="R37" s="61"/>
      <c r="S37" s="61"/>
      <c r="T37" s="76"/>
      <c r="U37" s="12" t="s">
        <v>8</v>
      </c>
      <c r="V37" s="2" t="s">
        <v>9</v>
      </c>
      <c r="W37" s="2" t="s">
        <v>10</v>
      </c>
      <c r="X37" s="2" t="s">
        <v>5</v>
      </c>
      <c r="Y37" s="13" t="s">
        <v>6</v>
      </c>
    </row>
    <row r="38" spans="1:25" ht="15" customHeight="1">
      <c r="A38" s="3">
        <v>1</v>
      </c>
      <c r="B38" s="8" t="s">
        <v>127</v>
      </c>
      <c r="C38" s="8" t="s">
        <v>121</v>
      </c>
      <c r="D38" s="8">
        <v>2</v>
      </c>
      <c r="E38" s="8">
        <v>17.3</v>
      </c>
      <c r="F38" s="8" t="s">
        <v>44</v>
      </c>
      <c r="G38" s="6"/>
      <c r="H38" s="6"/>
      <c r="I38" s="20">
        <f>H38*'[1]данные (2)'!$J$4</f>
        <v>0</v>
      </c>
      <c r="J38" s="20">
        <v>0.0015277777777777779</v>
      </c>
      <c r="K38" s="17">
        <v>1</v>
      </c>
      <c r="O38" s="3">
        <v>1</v>
      </c>
      <c r="P38" s="8" t="s">
        <v>122</v>
      </c>
      <c r="Q38" s="8" t="s">
        <v>121</v>
      </c>
      <c r="R38" s="8">
        <v>2</v>
      </c>
      <c r="S38" s="8">
        <v>15.3</v>
      </c>
      <c r="T38" s="8" t="s">
        <v>43</v>
      </c>
      <c r="U38" s="6"/>
      <c r="V38" s="6"/>
      <c r="W38" s="20">
        <f>V38*'[1]данные (2)'!$J$4</f>
        <v>0</v>
      </c>
      <c r="X38" s="20">
        <v>0.0013078703703703705</v>
      </c>
      <c r="Y38" s="17">
        <v>1</v>
      </c>
    </row>
    <row r="39" spans="1:25" ht="15" customHeight="1">
      <c r="A39" s="3">
        <v>2</v>
      </c>
      <c r="B39" s="8" t="s">
        <v>148</v>
      </c>
      <c r="C39" s="8" t="s">
        <v>149</v>
      </c>
      <c r="D39" s="8">
        <v>2</v>
      </c>
      <c r="E39" s="8" t="s">
        <v>49</v>
      </c>
      <c r="F39" s="8" t="s">
        <v>44</v>
      </c>
      <c r="G39" s="6"/>
      <c r="H39" s="6"/>
      <c r="I39" s="20">
        <f>H39*'[1]данные (2)'!$J$4</f>
        <v>0</v>
      </c>
      <c r="J39" s="20">
        <v>0.0017824074074074072</v>
      </c>
      <c r="K39" s="17" t="s">
        <v>49</v>
      </c>
      <c r="O39" s="3">
        <v>2</v>
      </c>
      <c r="P39" s="8" t="s">
        <v>61</v>
      </c>
      <c r="Q39" s="8" t="s">
        <v>63</v>
      </c>
      <c r="R39" s="8">
        <v>2</v>
      </c>
      <c r="S39" s="8">
        <v>6.3</v>
      </c>
      <c r="T39" s="8" t="s">
        <v>43</v>
      </c>
      <c r="U39" s="6"/>
      <c r="V39" s="6"/>
      <c r="W39" s="20">
        <f>V39*'[1]данные (2)'!$J$4</f>
        <v>0</v>
      </c>
      <c r="X39" s="20">
        <v>0.001400462962962963</v>
      </c>
      <c r="Y39" s="17">
        <v>2</v>
      </c>
    </row>
    <row r="40" spans="1:25" ht="15" customHeight="1">
      <c r="A40" s="3">
        <v>3</v>
      </c>
      <c r="B40" s="8" t="s">
        <v>77</v>
      </c>
      <c r="C40" s="8" t="s">
        <v>86</v>
      </c>
      <c r="D40" s="8">
        <v>2</v>
      </c>
      <c r="E40" s="8">
        <v>9.6</v>
      </c>
      <c r="F40" s="8" t="s">
        <v>44</v>
      </c>
      <c r="G40" s="6"/>
      <c r="H40" s="6"/>
      <c r="I40" s="20">
        <f>H40*'[1]данные (2)'!$J$4</f>
        <v>0</v>
      </c>
      <c r="J40" s="20">
        <v>0.002025462962962963</v>
      </c>
      <c r="K40" s="17">
        <v>2</v>
      </c>
      <c r="O40" s="3">
        <v>3</v>
      </c>
      <c r="P40" s="8" t="s">
        <v>97</v>
      </c>
      <c r="Q40" s="8" t="s">
        <v>98</v>
      </c>
      <c r="R40" s="8">
        <v>2</v>
      </c>
      <c r="S40" s="8">
        <v>15.6</v>
      </c>
      <c r="T40" s="8" t="s">
        <v>43</v>
      </c>
      <c r="U40" s="6"/>
      <c r="V40" s="6"/>
      <c r="W40" s="20">
        <f>V40*'[1]данные (2)'!$J$4</f>
        <v>0</v>
      </c>
      <c r="X40" s="20">
        <v>0.0015393518518518519</v>
      </c>
      <c r="Y40" s="17">
        <v>3</v>
      </c>
    </row>
    <row r="41" spans="1:25" ht="12.75" customHeight="1">
      <c r="A41" s="3">
        <v>4</v>
      </c>
      <c r="B41" s="8" t="s">
        <v>154</v>
      </c>
      <c r="C41" s="8" t="s">
        <v>149</v>
      </c>
      <c r="D41" s="8">
        <v>2</v>
      </c>
      <c r="E41" s="8" t="s">
        <v>49</v>
      </c>
      <c r="F41" s="8" t="s">
        <v>44</v>
      </c>
      <c r="G41" s="6"/>
      <c r="H41" s="6"/>
      <c r="I41" s="20">
        <f>H41*'[1]данные (2)'!$J$4</f>
        <v>0</v>
      </c>
      <c r="J41" s="20">
        <v>0.0020486111111111113</v>
      </c>
      <c r="K41" s="17" t="s">
        <v>49</v>
      </c>
      <c r="O41" s="3">
        <v>4</v>
      </c>
      <c r="P41" s="8" t="s">
        <v>60</v>
      </c>
      <c r="Q41" s="8" t="s">
        <v>63</v>
      </c>
      <c r="R41" s="8">
        <v>2</v>
      </c>
      <c r="S41" s="8">
        <v>6.1</v>
      </c>
      <c r="T41" s="8" t="s">
        <v>43</v>
      </c>
      <c r="U41" s="6"/>
      <c r="V41" s="6"/>
      <c r="W41" s="20">
        <f>V41*'[1]данные (2)'!$J$4</f>
        <v>0</v>
      </c>
      <c r="X41" s="20">
        <v>0.0015856481481481479</v>
      </c>
      <c r="Y41" s="17">
        <v>4</v>
      </c>
    </row>
    <row r="42" spans="1:25" ht="15" customHeight="1">
      <c r="A42" s="3">
        <v>5</v>
      </c>
      <c r="B42" s="8" t="s">
        <v>113</v>
      </c>
      <c r="C42" s="8" t="s">
        <v>110</v>
      </c>
      <c r="D42" s="8">
        <v>2</v>
      </c>
      <c r="E42" s="8">
        <v>8.4</v>
      </c>
      <c r="F42" s="8" t="s">
        <v>44</v>
      </c>
      <c r="G42" s="6"/>
      <c r="H42" s="6"/>
      <c r="I42" s="20">
        <f>H42*'[1]данные (2)'!$J$4</f>
        <v>0</v>
      </c>
      <c r="J42" s="20">
        <v>0.0021180555555555553</v>
      </c>
      <c r="K42" s="17">
        <v>3</v>
      </c>
      <c r="O42" s="3">
        <v>5</v>
      </c>
      <c r="P42" s="8" t="s">
        <v>81</v>
      </c>
      <c r="Q42" s="8" t="s">
        <v>86</v>
      </c>
      <c r="R42" s="8">
        <v>2</v>
      </c>
      <c r="S42" s="8">
        <v>10.4</v>
      </c>
      <c r="T42" s="8" t="s">
        <v>43</v>
      </c>
      <c r="U42" s="6"/>
      <c r="V42" s="6"/>
      <c r="W42" s="20">
        <f>V42*'[1]данные (2)'!$J$4</f>
        <v>0</v>
      </c>
      <c r="X42" s="20">
        <v>0.0017013888888888892</v>
      </c>
      <c r="Y42" s="17">
        <v>5</v>
      </c>
    </row>
    <row r="43" spans="1:25" ht="15" customHeight="1">
      <c r="A43" s="3">
        <v>6</v>
      </c>
      <c r="B43" s="8" t="s">
        <v>95</v>
      </c>
      <c r="C43" s="8" t="s">
        <v>98</v>
      </c>
      <c r="D43" s="8">
        <v>2</v>
      </c>
      <c r="E43" s="8">
        <v>16.1</v>
      </c>
      <c r="F43" s="8" t="s">
        <v>44</v>
      </c>
      <c r="G43" s="6"/>
      <c r="H43" s="6"/>
      <c r="I43" s="20">
        <f>H43*'[1]данные (2)'!$J$4</f>
        <v>0</v>
      </c>
      <c r="J43" s="20">
        <v>0.0021874999999999998</v>
      </c>
      <c r="K43" s="17">
        <v>4</v>
      </c>
      <c r="O43" s="3">
        <v>6</v>
      </c>
      <c r="P43" s="8" t="s">
        <v>124</v>
      </c>
      <c r="Q43" s="8" t="s">
        <v>121</v>
      </c>
      <c r="R43" s="8">
        <v>2</v>
      </c>
      <c r="S43" s="8">
        <v>14.6</v>
      </c>
      <c r="T43" s="8" t="s">
        <v>43</v>
      </c>
      <c r="U43" s="6"/>
      <c r="V43" s="6"/>
      <c r="W43" s="20">
        <f>V43*'[1]данные (2)'!$J$4</f>
        <v>0</v>
      </c>
      <c r="X43" s="20">
        <v>0.0017708333333333332</v>
      </c>
      <c r="Y43" s="17">
        <v>6</v>
      </c>
    </row>
    <row r="44" spans="1:25" ht="15" customHeight="1">
      <c r="A44" s="3">
        <v>7</v>
      </c>
      <c r="B44" s="8" t="s">
        <v>75</v>
      </c>
      <c r="C44" s="8" t="s">
        <v>72</v>
      </c>
      <c r="D44" s="8">
        <v>2</v>
      </c>
      <c r="E44" s="8">
        <v>10.5</v>
      </c>
      <c r="F44" s="8" t="s">
        <v>44</v>
      </c>
      <c r="G44" s="6"/>
      <c r="H44" s="6"/>
      <c r="I44" s="20">
        <f>H44*'[1]данные (2)'!$J$4</f>
        <v>0</v>
      </c>
      <c r="J44" s="20">
        <v>0.0022569444444444447</v>
      </c>
      <c r="K44" s="17">
        <v>5</v>
      </c>
      <c r="O44" s="3">
        <v>7</v>
      </c>
      <c r="P44" s="8" t="s">
        <v>116</v>
      </c>
      <c r="Q44" s="8" t="s">
        <v>110</v>
      </c>
      <c r="R44" s="8">
        <v>2</v>
      </c>
      <c r="S44" s="8">
        <v>9.2</v>
      </c>
      <c r="T44" s="8" t="s">
        <v>43</v>
      </c>
      <c r="U44" s="6"/>
      <c r="V44" s="6"/>
      <c r="W44" s="20">
        <f>V44*'[1]данные (2)'!$J$4</f>
        <v>0</v>
      </c>
      <c r="X44" s="20">
        <v>0.0018055555555555557</v>
      </c>
      <c r="Y44" s="17">
        <v>7</v>
      </c>
    </row>
    <row r="45" spans="1:25" ht="15" customHeight="1">
      <c r="A45" s="3">
        <v>8</v>
      </c>
      <c r="B45" s="8" t="s">
        <v>94</v>
      </c>
      <c r="C45" s="8" t="s">
        <v>98</v>
      </c>
      <c r="D45" s="8">
        <v>2</v>
      </c>
      <c r="E45" s="8">
        <v>16.2</v>
      </c>
      <c r="F45" s="8" t="s">
        <v>44</v>
      </c>
      <c r="G45" s="6"/>
      <c r="H45" s="6"/>
      <c r="I45" s="20">
        <f>H45*'[1]данные (2)'!$J$4</f>
        <v>0</v>
      </c>
      <c r="J45" s="20">
        <v>0.002384259259259259</v>
      </c>
      <c r="K45" s="17">
        <v>6</v>
      </c>
      <c r="O45" s="3">
        <v>8</v>
      </c>
      <c r="P45" s="8" t="s">
        <v>118</v>
      </c>
      <c r="Q45" s="8" t="s">
        <v>110</v>
      </c>
      <c r="R45" s="8">
        <v>2</v>
      </c>
      <c r="S45" s="8">
        <v>9.4</v>
      </c>
      <c r="T45" s="8" t="s">
        <v>43</v>
      </c>
      <c r="U45" s="6"/>
      <c r="V45" s="6"/>
      <c r="W45" s="20">
        <f>V45*'[1]данные (2)'!$J$4</f>
        <v>0</v>
      </c>
      <c r="X45" s="20">
        <v>0.0018055555555555557</v>
      </c>
      <c r="Y45" s="17">
        <v>7</v>
      </c>
    </row>
    <row r="46" spans="1:25" ht="15" customHeight="1">
      <c r="A46" s="3">
        <v>9</v>
      </c>
      <c r="B46" s="8" t="s">
        <v>103</v>
      </c>
      <c r="C46" s="8" t="s">
        <v>107</v>
      </c>
      <c r="D46" s="8">
        <v>2</v>
      </c>
      <c r="E46" s="8">
        <v>12.5</v>
      </c>
      <c r="F46" s="8" t="s">
        <v>44</v>
      </c>
      <c r="G46" s="6"/>
      <c r="H46" s="6"/>
      <c r="I46" s="20">
        <f>H46*'[1]данные (2)'!$J$4</f>
        <v>0</v>
      </c>
      <c r="J46" s="20">
        <v>0.0024652777777777776</v>
      </c>
      <c r="K46" s="17">
        <v>7</v>
      </c>
      <c r="O46" s="3">
        <v>9</v>
      </c>
      <c r="P46" s="8" t="s">
        <v>96</v>
      </c>
      <c r="Q46" s="8" t="s">
        <v>98</v>
      </c>
      <c r="R46" s="8">
        <v>2</v>
      </c>
      <c r="S46" s="8">
        <v>15.5</v>
      </c>
      <c r="T46" s="8" t="s">
        <v>43</v>
      </c>
      <c r="U46" s="6"/>
      <c r="V46" s="6"/>
      <c r="W46" s="20">
        <f>V46*'[1]данные (2)'!$J$4</f>
        <v>0</v>
      </c>
      <c r="X46" s="20">
        <v>0.0018981481481481482</v>
      </c>
      <c r="Y46" s="17">
        <v>9</v>
      </c>
    </row>
    <row r="47" spans="1:25" ht="15" customHeight="1">
      <c r="A47" s="3">
        <v>10</v>
      </c>
      <c r="B47" s="8" t="s">
        <v>100</v>
      </c>
      <c r="C47" s="8" t="s">
        <v>107</v>
      </c>
      <c r="D47" s="8">
        <v>2</v>
      </c>
      <c r="E47" s="8">
        <v>12.3</v>
      </c>
      <c r="F47" s="8" t="s">
        <v>44</v>
      </c>
      <c r="G47" s="6"/>
      <c r="H47" s="6"/>
      <c r="I47" s="20">
        <f>H47*'[1]данные (2)'!$J$4</f>
        <v>0</v>
      </c>
      <c r="J47" s="20">
        <v>0.002685185185185185</v>
      </c>
      <c r="K47" s="17">
        <v>8</v>
      </c>
      <c r="O47" s="3">
        <v>10</v>
      </c>
      <c r="P47" s="8" t="s">
        <v>119</v>
      </c>
      <c r="Q47" s="8" t="s">
        <v>110</v>
      </c>
      <c r="R47" s="8">
        <v>2</v>
      </c>
      <c r="S47" s="8">
        <v>9.5</v>
      </c>
      <c r="T47" s="8" t="s">
        <v>43</v>
      </c>
      <c r="U47" s="6"/>
      <c r="V47" s="6"/>
      <c r="W47" s="20">
        <f>V47*'[1]данные (2)'!$J$4</f>
        <v>0</v>
      </c>
      <c r="X47" s="20">
        <v>0.0019097222222222222</v>
      </c>
      <c r="Y47" s="17">
        <v>10</v>
      </c>
    </row>
    <row r="48" spans="1:25" ht="15" customHeight="1">
      <c r="A48" s="3">
        <v>11</v>
      </c>
      <c r="B48" s="8" t="s">
        <v>106</v>
      </c>
      <c r="C48" s="8" t="s">
        <v>107</v>
      </c>
      <c r="D48" s="8">
        <v>2</v>
      </c>
      <c r="E48" s="8">
        <v>12.6</v>
      </c>
      <c r="F48" s="8" t="s">
        <v>44</v>
      </c>
      <c r="G48" s="6"/>
      <c r="H48" s="6"/>
      <c r="I48" s="20">
        <f>H48*'[1]данные (2)'!$J$4</f>
        <v>0</v>
      </c>
      <c r="J48" s="20">
        <v>0.003298611111111111</v>
      </c>
      <c r="K48" s="17">
        <v>9</v>
      </c>
      <c r="O48" s="3">
        <v>11</v>
      </c>
      <c r="P48" s="8" t="s">
        <v>76</v>
      </c>
      <c r="Q48" s="8" t="s">
        <v>72</v>
      </c>
      <c r="R48" s="8">
        <v>2</v>
      </c>
      <c r="S48" s="8">
        <v>11.3</v>
      </c>
      <c r="T48" s="8" t="s">
        <v>43</v>
      </c>
      <c r="U48" s="6"/>
      <c r="V48" s="6"/>
      <c r="W48" s="20">
        <f>V48*'[1]данные (2)'!$J$4</f>
        <v>0</v>
      </c>
      <c r="X48" s="20">
        <v>0.0019212962962962962</v>
      </c>
      <c r="Y48" s="17">
        <v>11</v>
      </c>
    </row>
    <row r="49" spans="1:25" ht="15" customHeight="1">
      <c r="A49" s="3">
        <v>12</v>
      </c>
      <c r="B49" s="8" t="s">
        <v>114</v>
      </c>
      <c r="C49" s="8" t="s">
        <v>110</v>
      </c>
      <c r="D49" s="8">
        <v>2</v>
      </c>
      <c r="E49" s="8">
        <v>8.5</v>
      </c>
      <c r="F49" s="8" t="s">
        <v>44</v>
      </c>
      <c r="G49" s="6"/>
      <c r="H49" s="6"/>
      <c r="I49" s="20">
        <f>H49*'[1]данные (2)'!$J$4</f>
        <v>0</v>
      </c>
      <c r="J49" s="20">
        <v>0.0035185185185185185</v>
      </c>
      <c r="K49" s="17">
        <v>10</v>
      </c>
      <c r="O49" s="3">
        <v>12</v>
      </c>
      <c r="P49" s="8" t="s">
        <v>79</v>
      </c>
      <c r="Q49" s="8" t="s">
        <v>86</v>
      </c>
      <c r="R49" s="8">
        <v>2</v>
      </c>
      <c r="S49" s="8">
        <v>10.2</v>
      </c>
      <c r="T49" s="8" t="s">
        <v>43</v>
      </c>
      <c r="U49" s="6"/>
      <c r="V49" s="6"/>
      <c r="W49" s="20">
        <f>V49*'[1]данные (2)'!$J$4</f>
        <v>0</v>
      </c>
      <c r="X49" s="20">
        <v>0.001967592592592593</v>
      </c>
      <c r="Y49" s="17">
        <v>12</v>
      </c>
    </row>
    <row r="50" spans="1:25" ht="15" customHeight="1">
      <c r="A50" s="3">
        <v>13</v>
      </c>
      <c r="B50" s="8" t="s">
        <v>92</v>
      </c>
      <c r="C50" s="8" t="s">
        <v>91</v>
      </c>
      <c r="D50" s="8">
        <v>2</v>
      </c>
      <c r="E50" s="8">
        <v>16.5</v>
      </c>
      <c r="F50" s="8" t="s">
        <v>44</v>
      </c>
      <c r="G50" s="6"/>
      <c r="H50" s="6"/>
      <c r="I50" s="20">
        <f>H50*'[1]данные (2)'!$J$4</f>
        <v>0</v>
      </c>
      <c r="J50" s="20">
        <v>0.00431712962962963</v>
      </c>
      <c r="K50" s="17">
        <v>11</v>
      </c>
      <c r="O50" s="3">
        <v>13</v>
      </c>
      <c r="P50" s="8" t="s">
        <v>78</v>
      </c>
      <c r="Q50" s="8" t="s">
        <v>86</v>
      </c>
      <c r="R50" s="8">
        <v>2</v>
      </c>
      <c r="S50" s="8">
        <v>10.1</v>
      </c>
      <c r="T50" s="8" t="s">
        <v>43</v>
      </c>
      <c r="U50" s="6"/>
      <c r="V50" s="6"/>
      <c r="W50" s="20">
        <f>V50*'[1]данные (2)'!$J$4</f>
        <v>0</v>
      </c>
      <c r="X50" s="20">
        <v>0.0020486111111111113</v>
      </c>
      <c r="Y50" s="17">
        <v>13</v>
      </c>
    </row>
    <row r="51" spans="1:25" ht="15" customHeight="1">
      <c r="A51" s="3">
        <v>13</v>
      </c>
      <c r="B51" s="8" t="s">
        <v>144</v>
      </c>
      <c r="C51" s="8" t="s">
        <v>48</v>
      </c>
      <c r="D51" s="8">
        <v>2</v>
      </c>
      <c r="E51" s="8" t="s">
        <v>49</v>
      </c>
      <c r="F51" s="8" t="s">
        <v>44</v>
      </c>
      <c r="G51" s="6"/>
      <c r="H51" s="6"/>
      <c r="I51" s="20">
        <f>H51*'[1]данные (2)'!$J$4</f>
        <v>0</v>
      </c>
      <c r="J51" s="20">
        <v>0.004548611111111111</v>
      </c>
      <c r="K51" s="17" t="s">
        <v>49</v>
      </c>
      <c r="O51" s="3">
        <v>14</v>
      </c>
      <c r="P51" s="8" t="s">
        <v>156</v>
      </c>
      <c r="Q51" s="8" t="s">
        <v>91</v>
      </c>
      <c r="R51" s="8">
        <v>2</v>
      </c>
      <c r="S51" s="8">
        <v>16.3</v>
      </c>
      <c r="T51" s="8" t="s">
        <v>43</v>
      </c>
      <c r="U51" s="6"/>
      <c r="V51" s="6"/>
      <c r="W51" s="20">
        <f>V51*'[1]данные (2)'!$J$4</f>
        <v>0</v>
      </c>
      <c r="X51" s="20">
        <v>0.0020833333333333333</v>
      </c>
      <c r="Y51" s="17">
        <v>14</v>
      </c>
    </row>
    <row r="52" spans="1:25" ht="15" customHeight="1">
      <c r="A52" s="3">
        <v>14</v>
      </c>
      <c r="B52" s="8" t="s">
        <v>41</v>
      </c>
      <c r="C52" s="8" t="s">
        <v>35</v>
      </c>
      <c r="D52" s="8">
        <v>2</v>
      </c>
      <c r="E52" s="8">
        <v>3.1</v>
      </c>
      <c r="F52" s="8" t="s">
        <v>44</v>
      </c>
      <c r="G52" s="6"/>
      <c r="H52" s="6"/>
      <c r="I52" s="20">
        <f>H52*'[1]данные (2)'!$J$4</f>
        <v>0</v>
      </c>
      <c r="J52" s="20">
        <v>0.004560185185185185</v>
      </c>
      <c r="K52" s="17">
        <v>12</v>
      </c>
      <c r="O52" s="3">
        <v>15</v>
      </c>
      <c r="P52" s="8" t="s">
        <v>117</v>
      </c>
      <c r="Q52" s="8" t="s">
        <v>110</v>
      </c>
      <c r="R52" s="8">
        <v>2</v>
      </c>
      <c r="S52" s="8">
        <v>9.3</v>
      </c>
      <c r="T52" s="8" t="s">
        <v>43</v>
      </c>
      <c r="U52" s="6"/>
      <c r="V52" s="6"/>
      <c r="W52" s="20">
        <f>V52*'[1]данные (2)'!$J$4</f>
        <v>0</v>
      </c>
      <c r="X52" s="20">
        <v>0.0020949074074074073</v>
      </c>
      <c r="Y52" s="17">
        <v>15</v>
      </c>
    </row>
    <row r="53" spans="1:25" ht="15" customHeight="1">
      <c r="A53" s="3">
        <v>15</v>
      </c>
      <c r="B53" s="8" t="s">
        <v>31</v>
      </c>
      <c r="C53" s="8" t="s">
        <v>28</v>
      </c>
      <c r="D53" s="8">
        <v>2</v>
      </c>
      <c r="E53" s="8">
        <v>5.1</v>
      </c>
      <c r="F53" s="8" t="s">
        <v>44</v>
      </c>
      <c r="G53" s="6"/>
      <c r="H53" s="6"/>
      <c r="I53" s="20">
        <f>H53*'[1]данные (2)'!$J$4</f>
        <v>0</v>
      </c>
      <c r="J53" s="20">
        <v>0.004895833333333333</v>
      </c>
      <c r="K53" s="17">
        <v>13</v>
      </c>
      <c r="O53" s="3">
        <v>16</v>
      </c>
      <c r="P53" s="8" t="s">
        <v>123</v>
      </c>
      <c r="Q53" s="8" t="s">
        <v>121</v>
      </c>
      <c r="R53" s="8">
        <v>2</v>
      </c>
      <c r="S53" s="8">
        <v>15.2</v>
      </c>
      <c r="T53" s="8" t="s">
        <v>43</v>
      </c>
      <c r="U53" s="6"/>
      <c r="V53" s="6"/>
      <c r="W53" s="20">
        <f>V53*'[1]данные (2)'!$J$4</f>
        <v>0</v>
      </c>
      <c r="X53" s="20">
        <v>0.0021759259259259258</v>
      </c>
      <c r="Y53" s="17">
        <v>16</v>
      </c>
    </row>
    <row r="54" spans="1:25" ht="15" customHeight="1">
      <c r="A54" s="3">
        <v>16</v>
      </c>
      <c r="B54" s="8" t="s">
        <v>126</v>
      </c>
      <c r="C54" s="8" t="s">
        <v>121</v>
      </c>
      <c r="D54" s="8">
        <v>2</v>
      </c>
      <c r="E54" s="8">
        <v>17.2</v>
      </c>
      <c r="F54" s="8" t="s">
        <v>44</v>
      </c>
      <c r="G54" s="6"/>
      <c r="H54" s="6"/>
      <c r="I54" s="20">
        <f>H54*'[1]данные (2)'!$J$4</f>
        <v>0</v>
      </c>
      <c r="J54" s="20">
        <v>0.005231481481481482</v>
      </c>
      <c r="K54" s="17">
        <v>14</v>
      </c>
      <c r="O54" s="3">
        <v>17</v>
      </c>
      <c r="P54" s="8" t="s">
        <v>62</v>
      </c>
      <c r="Q54" s="8" t="s">
        <v>63</v>
      </c>
      <c r="R54" s="8">
        <v>2</v>
      </c>
      <c r="S54" s="8">
        <v>6.4</v>
      </c>
      <c r="T54" s="8" t="s">
        <v>43</v>
      </c>
      <c r="U54" s="6"/>
      <c r="V54" s="6"/>
      <c r="W54" s="20">
        <f>V54*'[1]данные (2)'!$J$4</f>
        <v>0</v>
      </c>
      <c r="X54" s="20">
        <v>0.0022337962962962967</v>
      </c>
      <c r="Y54" s="17">
        <v>17</v>
      </c>
    </row>
    <row r="55" spans="1:25" ht="15" customHeight="1">
      <c r="A55" s="3">
        <v>17</v>
      </c>
      <c r="B55" s="8" t="s">
        <v>29</v>
      </c>
      <c r="C55" s="8" t="s">
        <v>28</v>
      </c>
      <c r="D55" s="8">
        <v>2</v>
      </c>
      <c r="E55" s="8">
        <v>4.1</v>
      </c>
      <c r="F55" s="8" t="s">
        <v>44</v>
      </c>
      <c r="G55" s="6"/>
      <c r="H55" s="6"/>
      <c r="I55" s="20">
        <f>H55*'[1]данные (2)'!$J$4</f>
        <v>0</v>
      </c>
      <c r="J55" s="20">
        <v>0.005381944444444445</v>
      </c>
      <c r="K55" s="17">
        <v>15</v>
      </c>
      <c r="O55" s="3">
        <v>18</v>
      </c>
      <c r="P55" s="8" t="s">
        <v>105</v>
      </c>
      <c r="Q55" s="8" t="s">
        <v>107</v>
      </c>
      <c r="R55" s="8">
        <v>2</v>
      </c>
      <c r="S55" s="8">
        <v>13.6</v>
      </c>
      <c r="T55" s="8" t="s">
        <v>43</v>
      </c>
      <c r="U55" s="6"/>
      <c r="V55" s="6"/>
      <c r="W55" s="20">
        <f>V55*'[1]данные (2)'!$J$4</f>
        <v>0</v>
      </c>
      <c r="X55" s="20">
        <v>0.002314814814814815</v>
      </c>
      <c r="Y55" s="17">
        <v>18</v>
      </c>
    </row>
    <row r="56" spans="1:25" ht="15" customHeight="1">
      <c r="A56" s="3">
        <v>18</v>
      </c>
      <c r="B56" s="8" t="s">
        <v>40</v>
      </c>
      <c r="C56" s="8" t="s">
        <v>35</v>
      </c>
      <c r="D56" s="8">
        <v>2</v>
      </c>
      <c r="E56" s="8">
        <v>2.6</v>
      </c>
      <c r="F56" s="8" t="s">
        <v>44</v>
      </c>
      <c r="G56" s="6"/>
      <c r="H56" s="6"/>
      <c r="I56" s="20">
        <f>H56*'[1]данные (2)'!$J$4</f>
        <v>0</v>
      </c>
      <c r="J56" s="20">
        <v>0.01199074074074074</v>
      </c>
      <c r="K56" s="17">
        <v>16</v>
      </c>
      <c r="O56" s="3">
        <v>19</v>
      </c>
      <c r="P56" s="8" t="s">
        <v>82</v>
      </c>
      <c r="Q56" s="8" t="s">
        <v>83</v>
      </c>
      <c r="R56" s="8">
        <v>2</v>
      </c>
      <c r="S56" s="8">
        <v>13.4</v>
      </c>
      <c r="T56" s="8" t="s">
        <v>43</v>
      </c>
      <c r="U56" s="6"/>
      <c r="V56" s="6"/>
      <c r="W56" s="20">
        <f>V56*'[1]данные (2)'!$J$4</f>
        <v>0</v>
      </c>
      <c r="X56" s="20">
        <v>0.0024421296296296296</v>
      </c>
      <c r="Y56" s="17">
        <v>19</v>
      </c>
    </row>
    <row r="57" spans="15:25" ht="15" customHeight="1">
      <c r="O57" s="3">
        <v>20</v>
      </c>
      <c r="P57" s="8" t="s">
        <v>128</v>
      </c>
      <c r="Q57" s="8" t="s">
        <v>121</v>
      </c>
      <c r="R57" s="8">
        <v>2</v>
      </c>
      <c r="S57" s="8">
        <v>17.5</v>
      </c>
      <c r="T57" s="8" t="s">
        <v>43</v>
      </c>
      <c r="U57" s="6"/>
      <c r="V57" s="6"/>
      <c r="W57" s="20">
        <f>V57*'[1]данные (2)'!$J$4</f>
        <v>0</v>
      </c>
      <c r="X57" s="20">
        <v>0.002800925925925926</v>
      </c>
      <c r="Y57" s="17">
        <v>20</v>
      </c>
    </row>
    <row r="58" spans="15:25" ht="15" customHeight="1">
      <c r="O58" s="3">
        <v>21</v>
      </c>
      <c r="P58" s="8" t="s">
        <v>93</v>
      </c>
      <c r="Q58" s="8" t="s">
        <v>91</v>
      </c>
      <c r="R58" s="8">
        <v>2</v>
      </c>
      <c r="S58" s="8">
        <v>16.4</v>
      </c>
      <c r="T58" s="8" t="s">
        <v>43</v>
      </c>
      <c r="U58" s="6"/>
      <c r="V58" s="6"/>
      <c r="W58" s="20">
        <f>V58*'[1]данные (2)'!$J$4</f>
        <v>0</v>
      </c>
      <c r="X58" s="20">
        <v>0.003009259259259259</v>
      </c>
      <c r="Y58" s="17">
        <v>21</v>
      </c>
    </row>
    <row r="59" spans="15:25" ht="15" customHeight="1">
      <c r="O59" s="3">
        <v>22</v>
      </c>
      <c r="P59" s="8" t="s">
        <v>115</v>
      </c>
      <c r="Q59" s="8" t="s">
        <v>110</v>
      </c>
      <c r="R59" s="8">
        <v>2</v>
      </c>
      <c r="S59" s="8">
        <v>8.6</v>
      </c>
      <c r="T59" s="8" t="s">
        <v>43</v>
      </c>
      <c r="U59" s="6"/>
      <c r="V59" s="6"/>
      <c r="W59" s="20">
        <f>V59*'[1]данные (2)'!$J$4</f>
        <v>0</v>
      </c>
      <c r="X59" s="20">
        <v>0.0031134259259259257</v>
      </c>
      <c r="Y59" s="17">
        <v>22</v>
      </c>
    </row>
    <row r="60" spans="15:25" ht="15" customHeight="1">
      <c r="O60" s="3">
        <v>23</v>
      </c>
      <c r="P60" s="8" t="s">
        <v>80</v>
      </c>
      <c r="Q60" s="8" t="s">
        <v>86</v>
      </c>
      <c r="R60" s="8">
        <v>2</v>
      </c>
      <c r="S60" s="8">
        <v>10.3</v>
      </c>
      <c r="T60" s="8" t="s">
        <v>43</v>
      </c>
      <c r="U60" s="6"/>
      <c r="V60" s="6"/>
      <c r="W60" s="20">
        <f>V60*'[1]данные (2)'!$J$4</f>
        <v>0</v>
      </c>
      <c r="X60" s="20">
        <v>0.003194444444444444</v>
      </c>
      <c r="Y60" s="17">
        <v>23</v>
      </c>
    </row>
    <row r="61" spans="15:25" ht="15" customHeight="1">
      <c r="O61" s="3">
        <v>24</v>
      </c>
      <c r="P61" s="8" t="s">
        <v>101</v>
      </c>
      <c r="Q61" s="8" t="s">
        <v>107</v>
      </c>
      <c r="R61" s="8">
        <v>2</v>
      </c>
      <c r="S61" s="8">
        <v>13.1</v>
      </c>
      <c r="T61" s="8" t="s">
        <v>43</v>
      </c>
      <c r="U61" s="6"/>
      <c r="V61" s="6"/>
      <c r="W61" s="20">
        <f>V61*'[1]данные (2)'!$J$4</f>
        <v>0</v>
      </c>
      <c r="X61" s="20">
        <v>0.0032175925925925926</v>
      </c>
      <c r="Y61" s="17">
        <v>24</v>
      </c>
    </row>
    <row r="62" spans="15:25" ht="15" customHeight="1">
      <c r="O62" s="3">
        <v>25</v>
      </c>
      <c r="P62" s="8" t="s">
        <v>104</v>
      </c>
      <c r="Q62" s="8" t="s">
        <v>107</v>
      </c>
      <c r="R62" s="8">
        <v>2</v>
      </c>
      <c r="S62" s="8">
        <v>13.2</v>
      </c>
      <c r="T62" s="8" t="s">
        <v>43</v>
      </c>
      <c r="U62" s="6"/>
      <c r="V62" s="6"/>
      <c r="W62" s="20">
        <f>V62*'[1]данные (2)'!$J$4</f>
        <v>0</v>
      </c>
      <c r="X62" s="20">
        <v>0.003483796296296296</v>
      </c>
      <c r="Y62" s="17">
        <v>25</v>
      </c>
    </row>
    <row r="63" spans="15:25" ht="15" customHeight="1">
      <c r="O63" s="3">
        <v>26</v>
      </c>
      <c r="P63" s="8" t="s">
        <v>39</v>
      </c>
      <c r="Q63" s="23" t="s">
        <v>35</v>
      </c>
      <c r="R63" s="23">
        <v>2</v>
      </c>
      <c r="S63" s="23">
        <v>2.2</v>
      </c>
      <c r="T63" s="23" t="s">
        <v>43</v>
      </c>
      <c r="U63" s="22"/>
      <c r="V63" s="22"/>
      <c r="W63" s="20">
        <f>V63*'[1]данные (2)'!$J$4</f>
        <v>0</v>
      </c>
      <c r="X63" s="20">
        <v>0.0035532407407407405</v>
      </c>
      <c r="Y63" s="17">
        <v>26</v>
      </c>
    </row>
    <row r="64" spans="15:25" ht="15" customHeight="1">
      <c r="O64" s="3">
        <v>27</v>
      </c>
      <c r="P64" s="8" t="s">
        <v>140</v>
      </c>
      <c r="Q64" s="8" t="s">
        <v>35</v>
      </c>
      <c r="R64" s="8">
        <v>2</v>
      </c>
      <c r="S64" s="8">
        <v>2.5</v>
      </c>
      <c r="T64" s="8" t="s">
        <v>43</v>
      </c>
      <c r="U64" s="6"/>
      <c r="V64" s="6"/>
      <c r="W64" s="20">
        <f>V64*'[1]данные (2)'!$J$4</f>
        <v>0</v>
      </c>
      <c r="X64" s="20">
        <v>0.0036342592592592594</v>
      </c>
      <c r="Y64" s="17">
        <v>27</v>
      </c>
    </row>
    <row r="65" spans="15:25" ht="15" customHeight="1">
      <c r="O65" s="3">
        <v>28</v>
      </c>
      <c r="P65" s="8" t="s">
        <v>102</v>
      </c>
      <c r="Q65" s="8" t="s">
        <v>107</v>
      </c>
      <c r="R65" s="8">
        <v>2</v>
      </c>
      <c r="S65" s="8">
        <v>13.3</v>
      </c>
      <c r="T65" s="8" t="s">
        <v>43</v>
      </c>
      <c r="U65" s="6"/>
      <c r="V65" s="6"/>
      <c r="W65" s="20">
        <f>V65*'[1]данные (2)'!$J$4</f>
        <v>0</v>
      </c>
      <c r="X65" s="20">
        <v>0.0037384259259259263</v>
      </c>
      <c r="Y65" s="17">
        <v>28</v>
      </c>
    </row>
    <row r="66" spans="15:25" ht="15" customHeight="1">
      <c r="O66" s="3">
        <v>29</v>
      </c>
      <c r="P66" s="8" t="s">
        <v>59</v>
      </c>
      <c r="Q66" s="8" t="s">
        <v>63</v>
      </c>
      <c r="R66" s="8">
        <v>2</v>
      </c>
      <c r="S66" s="8">
        <v>5.6</v>
      </c>
      <c r="T66" s="8" t="s">
        <v>43</v>
      </c>
      <c r="U66" s="6"/>
      <c r="V66" s="6"/>
      <c r="W66" s="20">
        <f>V66*'[1]данные (2)'!$J$4</f>
        <v>0</v>
      </c>
      <c r="X66" s="20">
        <v>0.0044907407407407405</v>
      </c>
      <c r="Y66" s="17">
        <v>29</v>
      </c>
    </row>
    <row r="67" spans="15:25" ht="12.75" customHeight="1">
      <c r="O67" s="3">
        <v>30</v>
      </c>
      <c r="P67" s="8" t="s">
        <v>125</v>
      </c>
      <c r="Q67" s="8" t="s">
        <v>121</v>
      </c>
      <c r="R67" s="8">
        <v>2</v>
      </c>
      <c r="S67" s="8">
        <v>17.1</v>
      </c>
      <c r="T67" s="8" t="s">
        <v>43</v>
      </c>
      <c r="U67" s="6"/>
      <c r="V67" s="6"/>
      <c r="W67" s="20">
        <f>V67*'[1]данные (2)'!$J$4</f>
        <v>0</v>
      </c>
      <c r="X67" s="20">
        <v>0.004525462962962963</v>
      </c>
      <c r="Y67" s="17">
        <v>30</v>
      </c>
    </row>
    <row r="68" spans="15:25" ht="15" customHeight="1">
      <c r="O68" s="3">
        <v>31</v>
      </c>
      <c r="P68" s="8" t="s">
        <v>30</v>
      </c>
      <c r="Q68" s="8" t="s">
        <v>28</v>
      </c>
      <c r="R68" s="8">
        <v>2</v>
      </c>
      <c r="S68" s="8">
        <v>4.6</v>
      </c>
      <c r="T68" s="8" t="s">
        <v>43</v>
      </c>
      <c r="U68" s="6"/>
      <c r="V68" s="6"/>
      <c r="W68" s="20">
        <f>V68*'[1]данные (2)'!$J$4</f>
        <v>0</v>
      </c>
      <c r="X68" s="20">
        <v>0.004930555555555555</v>
      </c>
      <c r="Y68" s="17">
        <v>31</v>
      </c>
    </row>
    <row r="69" spans="15:25" ht="15" customHeight="1">
      <c r="O69" s="3">
        <v>32</v>
      </c>
      <c r="P69" s="8" t="s">
        <v>56</v>
      </c>
      <c r="Q69" s="8" t="s">
        <v>55</v>
      </c>
      <c r="R69" s="8">
        <v>2</v>
      </c>
      <c r="S69" s="8">
        <v>3.3</v>
      </c>
      <c r="T69" s="8" t="s">
        <v>43</v>
      </c>
      <c r="U69" s="6"/>
      <c r="V69" s="6"/>
      <c r="W69" s="20">
        <f>V69*'[1]данные (2)'!$J$4</f>
        <v>0</v>
      </c>
      <c r="X69" s="20">
        <v>0.004930555555555555</v>
      </c>
      <c r="Y69" s="17">
        <v>31</v>
      </c>
    </row>
    <row r="70" spans="15:25" ht="15" customHeight="1">
      <c r="O70" s="3">
        <v>33</v>
      </c>
      <c r="P70" s="8" t="s">
        <v>57</v>
      </c>
      <c r="Q70" s="8" t="s">
        <v>55</v>
      </c>
      <c r="R70" s="8">
        <v>2</v>
      </c>
      <c r="S70" s="8">
        <v>3.4</v>
      </c>
      <c r="T70" s="8" t="s">
        <v>43</v>
      </c>
      <c r="U70" s="6"/>
      <c r="V70" s="6"/>
      <c r="W70" s="20">
        <f>V70*'[1]данные (2)'!$J$4</f>
        <v>0</v>
      </c>
      <c r="X70" s="20">
        <v>0.005324074074074075</v>
      </c>
      <c r="Y70" s="17">
        <v>33</v>
      </c>
    </row>
    <row r="71" spans="15:25" ht="15" customHeight="1">
      <c r="O71" s="3">
        <v>34</v>
      </c>
      <c r="P71" s="8" t="s">
        <v>58</v>
      </c>
      <c r="Q71" s="8" t="s">
        <v>55</v>
      </c>
      <c r="R71" s="8">
        <v>2</v>
      </c>
      <c r="S71" s="8">
        <v>3.5</v>
      </c>
      <c r="T71" s="8" t="s">
        <v>43</v>
      </c>
      <c r="U71" s="6"/>
      <c r="V71" s="6"/>
      <c r="W71" s="20">
        <f>V71*'[1]данные (2)'!$J$4</f>
        <v>0</v>
      </c>
      <c r="X71" s="20">
        <v>0.005486111111111112</v>
      </c>
      <c r="Y71" s="17">
        <v>34</v>
      </c>
    </row>
    <row r="72" spans="15:25" ht="15" customHeight="1">
      <c r="O72" s="41"/>
      <c r="P72" s="42"/>
      <c r="Q72" s="42"/>
      <c r="R72" s="42"/>
      <c r="S72" s="42"/>
      <c r="T72" s="42"/>
      <c r="U72" s="42"/>
      <c r="V72" s="42"/>
      <c r="W72" s="41"/>
      <c r="X72" s="41"/>
      <c r="Y72" s="41"/>
    </row>
    <row r="73" ht="15" customHeight="1"/>
    <row r="74" ht="15" customHeight="1"/>
    <row r="75" ht="15" customHeight="1"/>
    <row r="76" ht="15" customHeight="1"/>
    <row r="77" spans="2:16" ht="15" customHeight="1">
      <c r="B77" s="33" t="s">
        <v>170</v>
      </c>
      <c r="P77" s="33" t="s">
        <v>170</v>
      </c>
    </row>
    <row r="78" spans="2:16" ht="15" customHeight="1">
      <c r="B78" t="s">
        <v>175</v>
      </c>
      <c r="P78" t="s">
        <v>176</v>
      </c>
    </row>
    <row r="79" ht="15" customHeight="1" thickBot="1"/>
    <row r="80" spans="1:25" ht="15" customHeight="1">
      <c r="A80" s="60" t="s">
        <v>33</v>
      </c>
      <c r="B80" s="60" t="s">
        <v>0</v>
      </c>
      <c r="C80" s="60" t="s">
        <v>1</v>
      </c>
      <c r="D80" s="60" t="s">
        <v>11</v>
      </c>
      <c r="E80" s="60" t="s">
        <v>32</v>
      </c>
      <c r="F80" s="75" t="s">
        <v>42</v>
      </c>
      <c r="G80" s="77" t="s">
        <v>164</v>
      </c>
      <c r="H80" s="78"/>
      <c r="I80" s="78"/>
      <c r="J80" s="78"/>
      <c r="K80" s="79"/>
      <c r="O80" s="60" t="s">
        <v>33</v>
      </c>
      <c r="P80" s="60" t="s">
        <v>0</v>
      </c>
      <c r="Q80" s="60" t="s">
        <v>1</v>
      </c>
      <c r="R80" s="60" t="s">
        <v>11</v>
      </c>
      <c r="S80" s="60" t="s">
        <v>32</v>
      </c>
      <c r="T80" s="75" t="s">
        <v>42</v>
      </c>
      <c r="U80" s="77" t="s">
        <v>164</v>
      </c>
      <c r="V80" s="78"/>
      <c r="W80" s="78"/>
      <c r="X80" s="78"/>
      <c r="Y80" s="79"/>
    </row>
    <row r="81" spans="1:25" ht="30" customHeight="1">
      <c r="A81" s="61"/>
      <c r="B81" s="61"/>
      <c r="C81" s="61"/>
      <c r="D81" s="61"/>
      <c r="E81" s="61"/>
      <c r="F81" s="76"/>
      <c r="G81" s="12" t="s">
        <v>8</v>
      </c>
      <c r="H81" s="2" t="s">
        <v>9</v>
      </c>
      <c r="I81" s="2" t="s">
        <v>10</v>
      </c>
      <c r="J81" s="2" t="s">
        <v>5</v>
      </c>
      <c r="K81" s="13" t="s">
        <v>6</v>
      </c>
      <c r="O81" s="61"/>
      <c r="P81" s="61"/>
      <c r="Q81" s="61"/>
      <c r="R81" s="61"/>
      <c r="S81" s="61"/>
      <c r="T81" s="76"/>
      <c r="U81" s="12" t="s">
        <v>8</v>
      </c>
      <c r="V81" s="2" t="s">
        <v>9</v>
      </c>
      <c r="W81" s="2" t="s">
        <v>10</v>
      </c>
      <c r="X81" s="2" t="s">
        <v>5</v>
      </c>
      <c r="Y81" s="13" t="s">
        <v>6</v>
      </c>
    </row>
    <row r="82" spans="1:25" ht="15" customHeight="1">
      <c r="A82" s="3">
        <v>1</v>
      </c>
      <c r="B82" s="1" t="s">
        <v>109</v>
      </c>
      <c r="C82" s="1" t="s">
        <v>110</v>
      </c>
      <c r="D82" s="1">
        <v>3</v>
      </c>
      <c r="E82" s="1">
        <v>8.3</v>
      </c>
      <c r="F82" s="1" t="s">
        <v>44</v>
      </c>
      <c r="G82" s="35">
        <v>0.0017939814814814815</v>
      </c>
      <c r="H82" s="1">
        <v>0</v>
      </c>
      <c r="I82" s="20">
        <f aca="true" t="shared" si="4" ref="I82:I92">H82*$J$4</f>
        <v>0</v>
      </c>
      <c r="J82" s="34">
        <f aca="true" t="shared" si="5" ref="J82:J92">SUM(I82,G82)</f>
        <v>0.0017939814814814815</v>
      </c>
      <c r="K82" s="17">
        <v>1</v>
      </c>
      <c r="O82" s="3">
        <v>1</v>
      </c>
      <c r="P82" s="6" t="s">
        <v>150</v>
      </c>
      <c r="Q82" s="1" t="s">
        <v>149</v>
      </c>
      <c r="R82" s="6">
        <v>3</v>
      </c>
      <c r="S82" s="1"/>
      <c r="T82" s="6" t="s">
        <v>43</v>
      </c>
      <c r="U82" s="35">
        <v>0.0017939814814814815</v>
      </c>
      <c r="V82" s="1">
        <v>0</v>
      </c>
      <c r="W82" s="20">
        <f aca="true" t="shared" si="6" ref="W82:W96">V82*$J$4</f>
        <v>0</v>
      </c>
      <c r="X82" s="34">
        <f aca="true" t="shared" si="7" ref="X82:X96">SUM(W82,U82)</f>
        <v>0.0017939814814814815</v>
      </c>
      <c r="Y82" s="17" t="s">
        <v>49</v>
      </c>
    </row>
    <row r="83" spans="1:25" ht="15" customHeight="1">
      <c r="A83" s="3">
        <v>2</v>
      </c>
      <c r="B83" s="6" t="s">
        <v>145</v>
      </c>
      <c r="C83" s="1" t="s">
        <v>121</v>
      </c>
      <c r="D83" s="1">
        <v>3</v>
      </c>
      <c r="E83" s="6">
        <v>19.2</v>
      </c>
      <c r="F83" s="6" t="s">
        <v>44</v>
      </c>
      <c r="G83" s="35">
        <v>0.0020370370370370373</v>
      </c>
      <c r="H83" s="1">
        <v>1</v>
      </c>
      <c r="I83" s="20">
        <f t="shared" si="4"/>
        <v>0.00017361111111111112</v>
      </c>
      <c r="J83" s="34">
        <f t="shared" si="5"/>
        <v>0.002210648148148148</v>
      </c>
      <c r="K83" s="17" t="s">
        <v>49</v>
      </c>
      <c r="O83" s="3">
        <v>2</v>
      </c>
      <c r="P83" s="1" t="s">
        <v>129</v>
      </c>
      <c r="Q83" s="1" t="s">
        <v>121</v>
      </c>
      <c r="R83" s="1">
        <v>3</v>
      </c>
      <c r="S83" s="1">
        <v>15.4</v>
      </c>
      <c r="T83" s="1" t="s">
        <v>43</v>
      </c>
      <c r="U83" s="35">
        <v>0.0020486111111111113</v>
      </c>
      <c r="V83" s="1">
        <v>0</v>
      </c>
      <c r="W83" s="20">
        <f t="shared" si="6"/>
        <v>0</v>
      </c>
      <c r="X83" s="34">
        <f t="shared" si="7"/>
        <v>0.0020486111111111113</v>
      </c>
      <c r="Y83" s="17">
        <v>1</v>
      </c>
    </row>
    <row r="84" spans="1:25" ht="15" customHeight="1">
      <c r="A84" s="3">
        <v>3</v>
      </c>
      <c r="B84" s="6" t="s">
        <v>147</v>
      </c>
      <c r="C84" s="6" t="s">
        <v>121</v>
      </c>
      <c r="D84" s="6">
        <v>3</v>
      </c>
      <c r="E84" s="6">
        <v>19.4</v>
      </c>
      <c r="F84" s="6" t="s">
        <v>44</v>
      </c>
      <c r="G84" s="35">
        <v>0.0022569444444444447</v>
      </c>
      <c r="H84" s="1">
        <v>0</v>
      </c>
      <c r="I84" s="20">
        <f t="shared" si="4"/>
        <v>0</v>
      </c>
      <c r="J84" s="34">
        <f t="shared" si="5"/>
        <v>0.0022569444444444447</v>
      </c>
      <c r="K84" s="17" t="s">
        <v>49</v>
      </c>
      <c r="O84" s="3">
        <v>3</v>
      </c>
      <c r="P84" s="6" t="s">
        <v>153</v>
      </c>
      <c r="Q84" s="1" t="s">
        <v>149</v>
      </c>
      <c r="R84" s="6">
        <v>3</v>
      </c>
      <c r="S84" s="1"/>
      <c r="T84" s="6" t="s">
        <v>43</v>
      </c>
      <c r="U84" s="35">
        <v>0.0021874999999999998</v>
      </c>
      <c r="V84" s="1">
        <v>0</v>
      </c>
      <c r="W84" s="20">
        <f t="shared" si="6"/>
        <v>0</v>
      </c>
      <c r="X84" s="34">
        <f t="shared" si="7"/>
        <v>0.0021874999999999998</v>
      </c>
      <c r="Y84" s="17" t="s">
        <v>49</v>
      </c>
    </row>
    <row r="85" spans="1:25" ht="15" customHeight="1">
      <c r="A85" s="3">
        <v>4</v>
      </c>
      <c r="B85" s="6" t="s">
        <v>151</v>
      </c>
      <c r="C85" s="1" t="s">
        <v>149</v>
      </c>
      <c r="D85" s="6">
        <v>3</v>
      </c>
      <c r="E85" s="1"/>
      <c r="F85" s="6" t="s">
        <v>44</v>
      </c>
      <c r="G85" s="35">
        <v>0.0024305555555555556</v>
      </c>
      <c r="H85" s="1">
        <v>0</v>
      </c>
      <c r="I85" s="20">
        <f t="shared" si="4"/>
        <v>0</v>
      </c>
      <c r="J85" s="34">
        <f t="shared" si="5"/>
        <v>0.0024305555555555556</v>
      </c>
      <c r="K85" s="17" t="s">
        <v>49</v>
      </c>
      <c r="O85" s="3">
        <v>4</v>
      </c>
      <c r="P85" s="6" t="s">
        <v>182</v>
      </c>
      <c r="Q85" s="6" t="s">
        <v>178</v>
      </c>
      <c r="R85" s="1">
        <v>3</v>
      </c>
      <c r="S85" s="1"/>
      <c r="T85" s="1" t="s">
        <v>43</v>
      </c>
      <c r="U85" s="35">
        <v>0.0026041666666666665</v>
      </c>
      <c r="V85" s="1">
        <v>0</v>
      </c>
      <c r="W85" s="20">
        <f t="shared" si="6"/>
        <v>0</v>
      </c>
      <c r="X85" s="34">
        <f t="shared" si="7"/>
        <v>0.0026041666666666665</v>
      </c>
      <c r="Y85" s="17" t="s">
        <v>49</v>
      </c>
    </row>
    <row r="86" spans="1:25" ht="15" customHeight="1">
      <c r="A86" s="3">
        <v>5</v>
      </c>
      <c r="B86" s="6" t="s">
        <v>152</v>
      </c>
      <c r="C86" s="1" t="s">
        <v>149</v>
      </c>
      <c r="D86" s="6">
        <v>3</v>
      </c>
      <c r="E86" s="1"/>
      <c r="F86" s="6" t="s">
        <v>44</v>
      </c>
      <c r="G86" s="35">
        <v>0.002523148148148148</v>
      </c>
      <c r="H86" s="1">
        <v>0</v>
      </c>
      <c r="I86" s="20">
        <f t="shared" si="4"/>
        <v>0</v>
      </c>
      <c r="J86" s="34">
        <f t="shared" si="5"/>
        <v>0.002523148148148148</v>
      </c>
      <c r="K86" s="17" t="s">
        <v>49</v>
      </c>
      <c r="O86" s="3">
        <v>5</v>
      </c>
      <c r="P86" s="1" t="s">
        <v>112</v>
      </c>
      <c r="Q86" s="1" t="s">
        <v>110</v>
      </c>
      <c r="R86" s="1">
        <v>3</v>
      </c>
      <c r="S86" s="1">
        <v>11.6</v>
      </c>
      <c r="T86" s="1" t="s">
        <v>43</v>
      </c>
      <c r="U86" s="35">
        <v>0.0026504629629629625</v>
      </c>
      <c r="V86" s="1">
        <v>0</v>
      </c>
      <c r="W86" s="20">
        <f t="shared" si="6"/>
        <v>0</v>
      </c>
      <c r="X86" s="34">
        <f t="shared" si="7"/>
        <v>0.0026504629629629625</v>
      </c>
      <c r="Y86" s="17">
        <v>2</v>
      </c>
    </row>
    <row r="87" spans="1:25" ht="15" customHeight="1">
      <c r="A87" s="3">
        <v>6</v>
      </c>
      <c r="B87" s="1" t="s">
        <v>85</v>
      </c>
      <c r="C87" s="1" t="s">
        <v>83</v>
      </c>
      <c r="D87" s="1">
        <v>3</v>
      </c>
      <c r="E87" s="1">
        <v>14.1</v>
      </c>
      <c r="F87" s="1" t="s">
        <v>44</v>
      </c>
      <c r="G87" s="35">
        <v>0.002523148148148148</v>
      </c>
      <c r="H87" s="1">
        <v>0</v>
      </c>
      <c r="I87" s="20">
        <f t="shared" si="4"/>
        <v>0</v>
      </c>
      <c r="J87" s="34">
        <f t="shared" si="5"/>
        <v>0.002523148148148148</v>
      </c>
      <c r="K87" s="17">
        <v>2</v>
      </c>
      <c r="O87" s="3">
        <v>6</v>
      </c>
      <c r="P87" s="1" t="s">
        <v>87</v>
      </c>
      <c r="Q87" s="1" t="s">
        <v>83</v>
      </c>
      <c r="R87" s="1">
        <v>3</v>
      </c>
      <c r="S87" s="1">
        <v>14.2</v>
      </c>
      <c r="T87" s="1" t="s">
        <v>43</v>
      </c>
      <c r="U87" s="35">
        <v>0.0028587962962962963</v>
      </c>
      <c r="V87" s="1">
        <v>0</v>
      </c>
      <c r="W87" s="20">
        <f t="shared" si="6"/>
        <v>0</v>
      </c>
      <c r="X87" s="34">
        <f t="shared" si="7"/>
        <v>0.0028587962962962963</v>
      </c>
      <c r="Y87" s="17">
        <v>3</v>
      </c>
    </row>
    <row r="88" spans="1:25" ht="15" customHeight="1">
      <c r="A88" s="3">
        <v>7</v>
      </c>
      <c r="B88" s="6" t="s">
        <v>177</v>
      </c>
      <c r="C88" s="6" t="s">
        <v>178</v>
      </c>
      <c r="D88" s="6">
        <v>3</v>
      </c>
      <c r="E88" s="1"/>
      <c r="F88" s="6" t="s">
        <v>44</v>
      </c>
      <c r="G88" s="35">
        <v>0.002835648148148148</v>
      </c>
      <c r="H88" s="1">
        <v>0</v>
      </c>
      <c r="I88" s="20">
        <f t="shared" si="4"/>
        <v>0</v>
      </c>
      <c r="J88" s="34">
        <f t="shared" si="5"/>
        <v>0.002835648148148148</v>
      </c>
      <c r="K88" s="17" t="s">
        <v>49</v>
      </c>
      <c r="O88" s="3">
        <v>7</v>
      </c>
      <c r="P88" s="1" t="s">
        <v>181</v>
      </c>
      <c r="Q88" s="6" t="s">
        <v>178</v>
      </c>
      <c r="R88" s="1">
        <v>3</v>
      </c>
      <c r="S88" s="1"/>
      <c r="T88" s="1" t="s">
        <v>43</v>
      </c>
      <c r="U88" s="35">
        <v>0.002905092592592593</v>
      </c>
      <c r="V88" s="1">
        <v>0</v>
      </c>
      <c r="W88" s="20">
        <f t="shared" si="6"/>
        <v>0</v>
      </c>
      <c r="X88" s="34">
        <f t="shared" si="7"/>
        <v>0.002905092592592593</v>
      </c>
      <c r="Y88" s="17" t="s">
        <v>49</v>
      </c>
    </row>
    <row r="89" spans="1:25" ht="15" customHeight="1">
      <c r="A89" s="3">
        <v>8</v>
      </c>
      <c r="B89" s="1" t="s">
        <v>52</v>
      </c>
      <c r="C89" s="1" t="s">
        <v>48</v>
      </c>
      <c r="D89" s="1">
        <v>3</v>
      </c>
      <c r="E89" s="1">
        <v>4.3</v>
      </c>
      <c r="F89" s="1" t="s">
        <v>44</v>
      </c>
      <c r="G89" s="35">
        <v>0.003472222222222222</v>
      </c>
      <c r="H89" s="1">
        <v>0</v>
      </c>
      <c r="I89" s="20">
        <f t="shared" si="4"/>
        <v>0</v>
      </c>
      <c r="J89" s="34">
        <f t="shared" si="5"/>
        <v>0.003472222222222222</v>
      </c>
      <c r="K89" s="17">
        <v>3</v>
      </c>
      <c r="O89" s="3">
        <v>8</v>
      </c>
      <c r="P89" s="1" t="s">
        <v>84</v>
      </c>
      <c r="Q89" s="1" t="s">
        <v>83</v>
      </c>
      <c r="R89" s="1">
        <v>3</v>
      </c>
      <c r="S89" s="1">
        <v>13.5</v>
      </c>
      <c r="T89" s="1" t="s">
        <v>43</v>
      </c>
      <c r="U89" s="35">
        <v>0.003090277777777778</v>
      </c>
      <c r="V89" s="1">
        <v>0</v>
      </c>
      <c r="W89" s="20">
        <f t="shared" si="6"/>
        <v>0</v>
      </c>
      <c r="X89" s="34">
        <f t="shared" si="7"/>
        <v>0.003090277777777778</v>
      </c>
      <c r="Y89" s="17">
        <v>4</v>
      </c>
    </row>
    <row r="90" spans="1:25" ht="15" customHeight="1">
      <c r="A90" s="3">
        <v>9</v>
      </c>
      <c r="B90" s="1" t="s">
        <v>51</v>
      </c>
      <c r="C90" s="1" t="s">
        <v>48</v>
      </c>
      <c r="D90" s="1">
        <v>3</v>
      </c>
      <c r="E90" s="1">
        <v>4.2</v>
      </c>
      <c r="F90" s="1" t="s">
        <v>44</v>
      </c>
      <c r="G90" s="35">
        <v>0.0036226851851851854</v>
      </c>
      <c r="H90" s="1">
        <v>0</v>
      </c>
      <c r="I90" s="20">
        <f t="shared" si="4"/>
        <v>0</v>
      </c>
      <c r="J90" s="34">
        <f t="shared" si="5"/>
        <v>0.0036226851851851854</v>
      </c>
      <c r="K90" s="17">
        <v>4</v>
      </c>
      <c r="O90" s="3">
        <v>9</v>
      </c>
      <c r="P90" s="6" t="s">
        <v>180</v>
      </c>
      <c r="Q90" s="6" t="s">
        <v>178</v>
      </c>
      <c r="R90" s="1">
        <v>3</v>
      </c>
      <c r="S90" s="1"/>
      <c r="T90" s="1" t="s">
        <v>43</v>
      </c>
      <c r="U90" s="35">
        <v>0.003148148148148148</v>
      </c>
      <c r="V90" s="1">
        <v>0</v>
      </c>
      <c r="W90" s="20">
        <f t="shared" si="6"/>
        <v>0</v>
      </c>
      <c r="X90" s="34">
        <f t="shared" si="7"/>
        <v>0.003148148148148148</v>
      </c>
      <c r="Y90" s="17" t="s">
        <v>49</v>
      </c>
    </row>
    <row r="91" spans="1:25" ht="15" customHeight="1">
      <c r="A91" s="3">
        <v>10</v>
      </c>
      <c r="B91" s="6" t="s">
        <v>146</v>
      </c>
      <c r="C91" s="1" t="s">
        <v>121</v>
      </c>
      <c r="D91" s="1">
        <v>3</v>
      </c>
      <c r="E91" s="6">
        <v>19.3</v>
      </c>
      <c r="F91" s="6" t="s">
        <v>44</v>
      </c>
      <c r="G91" s="35">
        <v>0.0037731481481481483</v>
      </c>
      <c r="H91" s="1">
        <v>0</v>
      </c>
      <c r="I91" s="20">
        <f t="shared" si="4"/>
        <v>0</v>
      </c>
      <c r="J91" s="34">
        <f t="shared" si="5"/>
        <v>0.0037731481481481483</v>
      </c>
      <c r="K91" s="17" t="s">
        <v>49</v>
      </c>
      <c r="O91" s="3">
        <v>10</v>
      </c>
      <c r="P91" s="6" t="s">
        <v>162</v>
      </c>
      <c r="Q91" s="6" t="s">
        <v>63</v>
      </c>
      <c r="R91" s="1">
        <v>3</v>
      </c>
      <c r="S91" s="1"/>
      <c r="T91" s="1" t="s">
        <v>43</v>
      </c>
      <c r="U91" s="35">
        <v>0.003530092592592592</v>
      </c>
      <c r="V91" s="1">
        <v>0</v>
      </c>
      <c r="W91" s="20">
        <f t="shared" si="6"/>
        <v>0</v>
      </c>
      <c r="X91" s="34">
        <f t="shared" si="7"/>
        <v>0.003530092592592592</v>
      </c>
      <c r="Y91" s="17" t="s">
        <v>49</v>
      </c>
    </row>
    <row r="92" spans="1:25" ht="15" customHeight="1">
      <c r="A92" s="3">
        <v>11</v>
      </c>
      <c r="B92" s="6" t="s">
        <v>179</v>
      </c>
      <c r="C92" s="6" t="s">
        <v>178</v>
      </c>
      <c r="D92" s="6">
        <v>3</v>
      </c>
      <c r="E92" s="1"/>
      <c r="F92" s="6" t="s">
        <v>44</v>
      </c>
      <c r="G92" s="35">
        <v>0.003981481481481482</v>
      </c>
      <c r="H92" s="1">
        <v>0</v>
      </c>
      <c r="I92" s="20">
        <f t="shared" si="4"/>
        <v>0</v>
      </c>
      <c r="J92" s="34">
        <f t="shared" si="5"/>
        <v>0.003981481481481482</v>
      </c>
      <c r="K92" s="17" t="s">
        <v>49</v>
      </c>
      <c r="O92" s="3">
        <v>11</v>
      </c>
      <c r="P92" s="6" t="s">
        <v>163</v>
      </c>
      <c r="Q92" s="6" t="s">
        <v>63</v>
      </c>
      <c r="R92" s="1">
        <v>3</v>
      </c>
      <c r="S92" s="1"/>
      <c r="T92" s="1" t="s">
        <v>43</v>
      </c>
      <c r="U92" s="35">
        <v>0.0037962962962962963</v>
      </c>
      <c r="V92" s="1">
        <v>0</v>
      </c>
      <c r="W92" s="20">
        <f t="shared" si="6"/>
        <v>0</v>
      </c>
      <c r="X92" s="34">
        <f t="shared" si="7"/>
        <v>0.0037962962962962963</v>
      </c>
      <c r="Y92" s="17" t="s">
        <v>49</v>
      </c>
    </row>
    <row r="93" spans="15:25" ht="15" customHeight="1">
      <c r="O93" s="3">
        <v>12</v>
      </c>
      <c r="P93" s="1" t="s">
        <v>131</v>
      </c>
      <c r="Q93" s="1" t="s">
        <v>121</v>
      </c>
      <c r="R93" s="1">
        <v>3</v>
      </c>
      <c r="S93" s="1">
        <v>16.6</v>
      </c>
      <c r="T93" s="1" t="s">
        <v>43</v>
      </c>
      <c r="U93" s="35">
        <v>0.004074074074074075</v>
      </c>
      <c r="V93" s="1">
        <v>0</v>
      </c>
      <c r="W93" s="20">
        <f t="shared" si="6"/>
        <v>0</v>
      </c>
      <c r="X93" s="34">
        <f t="shared" si="7"/>
        <v>0.004074074074074075</v>
      </c>
      <c r="Y93" s="17">
        <v>5</v>
      </c>
    </row>
    <row r="94" spans="15:25" ht="15" customHeight="1">
      <c r="O94" s="3">
        <v>13</v>
      </c>
      <c r="P94" s="1" t="s">
        <v>130</v>
      </c>
      <c r="Q94" s="1" t="s">
        <v>121</v>
      </c>
      <c r="R94" s="1">
        <v>3</v>
      </c>
      <c r="S94" s="1">
        <v>15.1</v>
      </c>
      <c r="T94" s="1" t="s">
        <v>43</v>
      </c>
      <c r="U94" s="35">
        <v>0.004270833333333334</v>
      </c>
      <c r="V94" s="1">
        <v>0</v>
      </c>
      <c r="W94" s="20">
        <f t="shared" si="6"/>
        <v>0</v>
      </c>
      <c r="X94" s="34">
        <f t="shared" si="7"/>
        <v>0.004270833333333334</v>
      </c>
      <c r="Y94" s="17">
        <v>6</v>
      </c>
    </row>
    <row r="95" spans="15:25" ht="15" customHeight="1">
      <c r="O95" s="3">
        <v>14</v>
      </c>
      <c r="P95" s="1" t="s">
        <v>111</v>
      </c>
      <c r="Q95" s="1" t="s">
        <v>110</v>
      </c>
      <c r="R95" s="1">
        <v>3</v>
      </c>
      <c r="S95" s="1">
        <v>9.1</v>
      </c>
      <c r="T95" s="1" t="s">
        <v>43</v>
      </c>
      <c r="U95" s="35">
        <v>0.004768518518518518</v>
      </c>
      <c r="V95" s="1">
        <v>0</v>
      </c>
      <c r="W95" s="20">
        <f t="shared" si="6"/>
        <v>0</v>
      </c>
      <c r="X95" s="34">
        <f t="shared" si="7"/>
        <v>0.004768518518518518</v>
      </c>
      <c r="Y95" s="17">
        <v>7</v>
      </c>
    </row>
    <row r="96" spans="15:25" ht="15" customHeight="1">
      <c r="O96" s="3">
        <v>15</v>
      </c>
      <c r="P96" s="1" t="s">
        <v>53</v>
      </c>
      <c r="Q96" s="1" t="s">
        <v>48</v>
      </c>
      <c r="R96" s="1">
        <v>3</v>
      </c>
      <c r="S96" s="1">
        <v>4.4</v>
      </c>
      <c r="T96" s="1" t="s">
        <v>43</v>
      </c>
      <c r="U96" s="35">
        <v>0.009722222222222222</v>
      </c>
      <c r="V96" s="1">
        <v>1</v>
      </c>
      <c r="W96" s="20">
        <f t="shared" si="6"/>
        <v>0.00017361111111111112</v>
      </c>
      <c r="X96" s="34">
        <f t="shared" si="7"/>
        <v>0.009895833333333333</v>
      </c>
      <c r="Y96" s="17">
        <v>8</v>
      </c>
    </row>
    <row r="97" ht="15" customHeight="1"/>
    <row r="98" ht="15.75" customHeight="1"/>
    <row r="99" ht="18" customHeight="1"/>
    <row r="117" spans="1:13" ht="1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</row>
    <row r="118" spans="1:13" ht="1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</row>
    <row r="119" spans="1:13" ht="1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</row>
    <row r="120" spans="1:13" ht="1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</row>
    <row r="121" spans="1:13" ht="1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</row>
    <row r="122" spans="1:13" ht="15">
      <c r="A122" s="42"/>
      <c r="B122" s="42"/>
      <c r="C122" s="42"/>
      <c r="D122" s="42"/>
      <c r="E122" s="42"/>
      <c r="F122" s="42"/>
      <c r="G122" s="42"/>
      <c r="H122" s="42"/>
      <c r="I122" s="45"/>
      <c r="J122" s="42"/>
      <c r="K122" s="42"/>
      <c r="L122" s="42"/>
      <c r="M122" s="42"/>
    </row>
    <row r="123" spans="1:13" ht="15">
      <c r="A123" s="42"/>
      <c r="B123" s="42"/>
      <c r="C123" s="42"/>
      <c r="D123" s="42"/>
      <c r="E123" s="42"/>
      <c r="F123" s="42"/>
      <c r="G123" s="42"/>
      <c r="H123" s="42"/>
      <c r="I123" s="45"/>
      <c r="J123" s="42"/>
      <c r="K123" s="42"/>
      <c r="L123" s="42"/>
      <c r="M123" s="42"/>
    </row>
    <row r="124" spans="1:13" ht="15">
      <c r="A124" s="42"/>
      <c r="B124" s="42"/>
      <c r="C124" s="42"/>
      <c r="D124" s="42"/>
      <c r="E124" s="42"/>
      <c r="F124" s="42"/>
      <c r="G124" s="42"/>
      <c r="H124" s="42"/>
      <c r="I124" s="45"/>
      <c r="J124" s="42"/>
      <c r="K124" s="42"/>
      <c r="L124" s="42"/>
      <c r="M124" s="42"/>
    </row>
    <row r="125" spans="1:13" ht="1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</row>
    <row r="126" spans="1:13" ht="1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</row>
    <row r="127" spans="1:13" ht="1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</row>
    <row r="128" spans="1:13" ht="1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</row>
    <row r="129" spans="1:13" ht="1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</row>
    <row r="130" spans="1:13" ht="1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</row>
    <row r="131" spans="1:13" ht="1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</row>
    <row r="132" spans="1:13" ht="15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</row>
    <row r="133" spans="1:13" ht="1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</row>
    <row r="134" spans="1:13" ht="15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</row>
    <row r="135" spans="1:13" ht="15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</row>
    <row r="136" spans="1:13" ht="15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</row>
    <row r="137" spans="1:13" ht="15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</row>
    <row r="138" spans="1:13" ht="15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</row>
    <row r="139" spans="1:13" ht="15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</row>
    <row r="140" spans="1:13" ht="15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</row>
    <row r="141" spans="1:13" ht="15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</row>
    <row r="142" spans="1:13" ht="15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</row>
    <row r="143" spans="1:13" ht="15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</row>
    <row r="144" spans="1:13" ht="15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</row>
    <row r="145" spans="1:13" ht="15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</row>
    <row r="146" spans="1:13" ht="15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</row>
  </sheetData>
  <sheetProtection password="CC4D" sheet="1" formatCells="0" formatColumns="0" formatRows="0" insertColumns="0" insertRows="0" insertHyperlinks="0" deleteColumns="0" deleteRows="0" sort="0" autoFilter="0" pivotTables="0"/>
  <mergeCells count="42">
    <mergeCell ref="Q80:Q81"/>
    <mergeCell ref="R80:R81"/>
    <mergeCell ref="R36:R37"/>
    <mergeCell ref="S36:S37"/>
    <mergeCell ref="T36:T37"/>
    <mergeCell ref="U36:Y36"/>
    <mergeCell ref="S80:S81"/>
    <mergeCell ref="T80:T81"/>
    <mergeCell ref="U80:Y80"/>
    <mergeCell ref="A80:A81"/>
    <mergeCell ref="B80:B81"/>
    <mergeCell ref="C80:C81"/>
    <mergeCell ref="D80:D81"/>
    <mergeCell ref="E80:E81"/>
    <mergeCell ref="Q36:Q37"/>
    <mergeCell ref="F80:F81"/>
    <mergeCell ref="G80:K80"/>
    <mergeCell ref="O80:O81"/>
    <mergeCell ref="P80:P81"/>
    <mergeCell ref="O5:O6"/>
    <mergeCell ref="P5:P6"/>
    <mergeCell ref="Q5:Q6"/>
    <mergeCell ref="R5:R6"/>
    <mergeCell ref="S5:S6"/>
    <mergeCell ref="T5:T6"/>
    <mergeCell ref="U5:Y5"/>
    <mergeCell ref="A36:A37"/>
    <mergeCell ref="B36:B37"/>
    <mergeCell ref="C36:C37"/>
    <mergeCell ref="D36:D37"/>
    <mergeCell ref="E36:E37"/>
    <mergeCell ref="F36:F37"/>
    <mergeCell ref="G36:K36"/>
    <mergeCell ref="O36:O37"/>
    <mergeCell ref="P36:P37"/>
    <mergeCell ref="F5:F6"/>
    <mergeCell ref="G5:K5"/>
    <mergeCell ref="A5:A6"/>
    <mergeCell ref="B5:B6"/>
    <mergeCell ref="C5:C6"/>
    <mergeCell ref="D5:D6"/>
    <mergeCell ref="E5:E6"/>
  </mergeCells>
  <printOptions/>
  <pageMargins left="0.25" right="0.25" top="0.75" bottom="0.75" header="0.3" footer="0.3"/>
  <pageSetup fitToHeight="1" fitToWidth="1" horizontalDpi="600" verticalDpi="600" orientation="portrait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2013-10-21T12:44:07Z</dcterms:modified>
  <cp:category/>
  <cp:version/>
  <cp:contentType/>
  <cp:contentStatus/>
</cp:coreProperties>
</file>