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Свод " sheetId="1" r:id="rId1"/>
    <sheet name="КСУ ком" sheetId="2" r:id="rId2"/>
    <sheet name="Песня" sheetId="3" r:id="rId3"/>
    <sheet name="Маршрут" sheetId="4" r:id="rId4"/>
    <sheet name="Свод расчет" sheetId="5" r:id="rId5"/>
    <sheet name="Маршрут расчет " sheetId="6" r:id="rId6"/>
    <sheet name="лист 2" sheetId="7" r:id="rId7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<sst xmlns="http://schemas.openxmlformats.org/spreadsheetml/2006/main" count="517" uniqueCount="128">
  <si>
    <t>№</t>
  </si>
  <si>
    <t>Команда</t>
  </si>
  <si>
    <t>Время</t>
  </si>
  <si>
    <t>Штрафы</t>
  </si>
  <si>
    <t>Общее время</t>
  </si>
  <si>
    <t>Место</t>
  </si>
  <si>
    <t xml:space="preserve">Время </t>
  </si>
  <si>
    <t>Результат</t>
  </si>
  <si>
    <t>Участник</t>
  </si>
  <si>
    <t>Пол</t>
  </si>
  <si>
    <t>Главный секретарь                                                                                               И.И. Глухарева</t>
  </si>
  <si>
    <t>Секретарь</t>
  </si>
  <si>
    <t>Рез-т</t>
  </si>
  <si>
    <t>Итог</t>
  </si>
  <si>
    <t>Юноши</t>
  </si>
  <si>
    <t>Девушки</t>
  </si>
  <si>
    <t>Протокол результатов личного зачета по виду "Комбинированное силовое упражнение"</t>
  </si>
  <si>
    <t>ПСР на акватории, 3</t>
  </si>
  <si>
    <t>ЧС техногенного характера, 3</t>
  </si>
  <si>
    <t>Маршрут выживания, 3</t>
  </si>
  <si>
    <t>КСУ, 1</t>
  </si>
  <si>
    <t>Песня, 0,5</t>
  </si>
  <si>
    <t>Кросс, 1</t>
  </si>
  <si>
    <t xml:space="preserve">Сводный протокол результатов </t>
  </si>
  <si>
    <t>Беговое время</t>
  </si>
  <si>
    <t>Протокол результатов по виду "Маршрут выживания"</t>
  </si>
  <si>
    <t>27-28 сентября 2018 года</t>
  </si>
  <si>
    <t>Глухарева И.И.</t>
  </si>
  <si>
    <t>27-28.09.2018</t>
  </si>
  <si>
    <t>№ п/п</t>
  </si>
  <si>
    <t>Место в конкурсе определяется по наибольшей сумме набранных баллов.</t>
  </si>
  <si>
    <t xml:space="preserve">Каждая позиция оценивается максимально в 10 баллов. </t>
  </si>
  <si>
    <t>Жюри может присудить дополнительно 5 баллов за особые качества выступления.</t>
  </si>
  <si>
    <t>Примечание</t>
  </si>
  <si>
    <t xml:space="preserve">Областные соревнования  "Школа безопасности" </t>
  </si>
  <si>
    <t>Протокол результатов по виду "Конкурс военно-патриотической песни"</t>
  </si>
  <si>
    <t>СФККК</t>
  </si>
  <si>
    <t>9 вал, Рославль</t>
  </si>
  <si>
    <t>Пламя, Починковский район</t>
  </si>
  <si>
    <t>Дорогобужский район</t>
  </si>
  <si>
    <t>Спасатели, сш № 28</t>
  </si>
  <si>
    <t>Лавренова Елена</t>
  </si>
  <si>
    <t>"9 вал", Рославль</t>
  </si>
  <si>
    <t>ж</t>
  </si>
  <si>
    <t>Федорова Владислава</t>
  </si>
  <si>
    <t>Конончук Снежанна</t>
  </si>
  <si>
    <t>Группа</t>
  </si>
  <si>
    <t xml:space="preserve">Одинцова Людмила </t>
  </si>
  <si>
    <t>"Пламя", Починковский район</t>
  </si>
  <si>
    <t xml:space="preserve">Шарипова Юлия </t>
  </si>
  <si>
    <t>Горшкова Валерия</t>
  </si>
  <si>
    <t>Мельникова Ксения</t>
  </si>
  <si>
    <t>Титкова Анна</t>
  </si>
  <si>
    <t>Дувиряк Лидия</t>
  </si>
  <si>
    <t>ст</t>
  </si>
  <si>
    <t>Реброва Наталия</t>
  </si>
  <si>
    <t>Спасатели (СШ № 28)</t>
  </si>
  <si>
    <t>Юров Егор</t>
  </si>
  <si>
    <t>м</t>
  </si>
  <si>
    <t>Столбиков Егор</t>
  </si>
  <si>
    <t xml:space="preserve">Якунькин Вадим </t>
  </si>
  <si>
    <t xml:space="preserve">Огурцов Кирилл </t>
  </si>
  <si>
    <t xml:space="preserve">Андреенков Никита </t>
  </si>
  <si>
    <t>Гуничев Антон</t>
  </si>
  <si>
    <t>мл</t>
  </si>
  <si>
    <t>Малахов Владислав</t>
  </si>
  <si>
    <t>Мелешкин Данила</t>
  </si>
  <si>
    <t>Долусов Антон</t>
  </si>
  <si>
    <t xml:space="preserve">Матвеенков Алексей </t>
  </si>
  <si>
    <t>Борисенко Александр</t>
  </si>
  <si>
    <t>Кузин Илья</t>
  </si>
  <si>
    <t>Марченков Дмитрий</t>
  </si>
  <si>
    <t>Агафонов Дмитрий</t>
  </si>
  <si>
    <t>Фролов Илья</t>
  </si>
  <si>
    <t>Мальцев Никита</t>
  </si>
  <si>
    <t>Безручко Руслан</t>
  </si>
  <si>
    <t>Пожар</t>
  </si>
  <si>
    <t>Заминир</t>
  </si>
  <si>
    <t>Задымл+элек</t>
  </si>
  <si>
    <t>Пож.расчет</t>
  </si>
  <si>
    <t>Сумма штрафов</t>
  </si>
  <si>
    <t>Шпакова Лера</t>
  </si>
  <si>
    <t>Юдина Маша</t>
  </si>
  <si>
    <t>Пыжиков Кирилл</t>
  </si>
  <si>
    <t>Орлов Влад</t>
  </si>
  <si>
    <t>Мавлеев Никита</t>
  </si>
  <si>
    <t>Новиков Илья</t>
  </si>
  <si>
    <t>Коломейцев Павел</t>
  </si>
  <si>
    <t>Сумма</t>
  </si>
  <si>
    <t>Ятчук Денис</t>
  </si>
  <si>
    <t>Областные соревнования "Школа безопасности"</t>
  </si>
  <si>
    <t>Старшая группа</t>
  </si>
  <si>
    <t>Младшая группа</t>
  </si>
  <si>
    <t xml:space="preserve">Областные соревнования "Школа безопасности" </t>
  </si>
  <si>
    <t>Судья 1</t>
  </si>
  <si>
    <t>Судья 2</t>
  </si>
  <si>
    <t>Судья 3</t>
  </si>
  <si>
    <t>Судья 4</t>
  </si>
  <si>
    <t>С1</t>
  </si>
  <si>
    <t>С2</t>
  </si>
  <si>
    <t>С3</t>
  </si>
  <si>
    <t>С4</t>
  </si>
  <si>
    <t>Кириченко Е.Н.</t>
  </si>
  <si>
    <t>Колчина Т.А.</t>
  </si>
  <si>
    <t>Хвастовская С.И.</t>
  </si>
  <si>
    <t>Результ.</t>
  </si>
  <si>
    <t>Неполный состав</t>
  </si>
  <si>
    <t>ОКВ</t>
  </si>
  <si>
    <t>Наводнение</t>
  </si>
  <si>
    <t>Черный ящик</t>
  </si>
  <si>
    <t>Легенда</t>
  </si>
  <si>
    <t>Болото</t>
  </si>
  <si>
    <t>Носилки</t>
  </si>
  <si>
    <t>Подъем</t>
  </si>
  <si>
    <t>Навесная переправа</t>
  </si>
  <si>
    <t>Медицина</t>
  </si>
  <si>
    <t>Передача инфо</t>
  </si>
  <si>
    <t>Спуск</t>
  </si>
  <si>
    <t>ПЗ</t>
  </si>
  <si>
    <t>Узлы</t>
  </si>
  <si>
    <t>Бревно</t>
  </si>
  <si>
    <t>Азимут ход</t>
  </si>
  <si>
    <t>Сюрприз(растения)</t>
  </si>
  <si>
    <t>н/п</t>
  </si>
  <si>
    <t xml:space="preserve">Старт. время </t>
  </si>
  <si>
    <t>Отсеч.</t>
  </si>
  <si>
    <t>Финиш. время</t>
  </si>
  <si>
    <t>Ратченкова Лика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</si>
</sst>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400]h:mm:ss\ AM/P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53" applyFont="1" applyBorder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0" fontId="2" fillId="0" borderId="10" xfId="53" applyFont="1" applyBorder="1" applyAlignment="1">
      <alignment horizontal="left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Font="1" applyBorder="1" applyAlignment="1">
      <alignment vertical="center" wrapText="1"/>
      <protection/>
    </xf>
    <xf numFmtId="0" fontId="2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189" fontId="47" fillId="0" borderId="0" xfId="0" applyNumberFormat="1" applyFont="1" applyAlignment="1">
      <alignment/>
    </xf>
    <xf numFmtId="0" fontId="2" fillId="36" borderId="10" xfId="0" applyFont="1" applyFill="1" applyBorder="1" applyAlignment="1">
      <alignment horizontal="center"/>
    </xf>
    <xf numFmtId="0" fontId="2" fillId="0" borderId="0" xfId="53" applyFont="1" applyBorder="1" applyAlignment="1">
      <alignment horizontal="left"/>
      <protection/>
    </xf>
    <xf numFmtId="0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1" fontId="1" fillId="0" borderId="0" xfId="0" applyNumberFormat="1" applyFont="1" applyBorder="1" applyAlignment="1">
      <alignment/>
    </xf>
    <xf numFmtId="2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textRotation="90" wrapText="1"/>
    </xf>
    <xf numFmtId="189" fontId="0" fillId="0" borderId="0" xfId="0" applyNumberFormat="1" applyFont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6" fillId="0" borderId="0" xfId="53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wrapText="1"/>
    </xf>
    <xf numFmtId="188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8.00390625" style="0" customWidth="1"/>
    <col min="4" max="4" width="9.00390625" style="0" customWidth="1"/>
    <col min="5" max="5" width="7.7109375" style="0" customWidth="1"/>
    <col min="6" max="6" width="7.140625" style="0" customWidth="1"/>
    <col min="7" max="7" width="7.7109375" style="0" customWidth="1"/>
    <col min="8" max="8" width="7.7109375" style="0" hidden="1" customWidth="1"/>
    <col min="9" max="11" width="9.57421875" style="0" hidden="1" customWidth="1"/>
    <col min="12" max="12" width="9.57421875" style="0" customWidth="1"/>
    <col min="13" max="13" width="8.00390625" style="0" customWidth="1"/>
    <col min="14" max="14" width="7.28125" style="0" customWidth="1"/>
    <col min="15" max="15" width="10.140625" style="0" customWidth="1"/>
    <col min="16" max="16" width="7.7109375" style="0" customWidth="1"/>
    <col min="17" max="17" width="6.28125" style="0" customWidth="1"/>
    <col min="18" max="18" width="7.140625" style="0" customWidth="1"/>
    <col min="19" max="19" width="11.140625" style="0" customWidth="1"/>
    <col min="20" max="21" width="7.7109375" style="0" customWidth="1"/>
    <col min="22" max="22" width="9.140625" style="0" customWidth="1"/>
  </cols>
  <sheetData>
    <row r="1" spans="1:22" ht="18.7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20.25" customHeight="1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25.5" customHeight="1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5:22" ht="12.75">
      <c r="E4" s="43">
        <v>0.00034722222222222224</v>
      </c>
      <c r="V4" s="65">
        <v>0.00034722222222222224</v>
      </c>
    </row>
    <row r="5" spans="1:23" ht="31.5" customHeight="1">
      <c r="A5" s="81" t="s">
        <v>0</v>
      </c>
      <c r="B5" s="81" t="s">
        <v>1</v>
      </c>
      <c r="C5" s="86" t="s">
        <v>17</v>
      </c>
      <c r="D5" s="86"/>
      <c r="E5" s="86"/>
      <c r="F5" s="86"/>
      <c r="G5" s="79" t="s">
        <v>18</v>
      </c>
      <c r="H5" s="79"/>
      <c r="I5" s="79"/>
      <c r="J5" s="79"/>
      <c r="K5" s="79"/>
      <c r="L5" s="79"/>
      <c r="M5" s="79"/>
      <c r="N5" s="79"/>
      <c r="O5" s="80" t="s">
        <v>19</v>
      </c>
      <c r="P5" s="80"/>
      <c r="Q5" s="80" t="s">
        <v>20</v>
      </c>
      <c r="R5" s="80"/>
      <c r="S5" s="2" t="s">
        <v>21</v>
      </c>
      <c r="T5" s="80" t="s">
        <v>22</v>
      </c>
      <c r="U5" s="80"/>
      <c r="V5" s="81" t="s">
        <v>13</v>
      </c>
      <c r="W5" s="81" t="s">
        <v>5</v>
      </c>
    </row>
    <row r="6" spans="1:23" ht="30.75" customHeight="1">
      <c r="A6" s="81"/>
      <c r="B6" s="81"/>
      <c r="C6" s="1" t="s">
        <v>2</v>
      </c>
      <c r="D6" s="1" t="s">
        <v>3</v>
      </c>
      <c r="E6" s="1" t="s">
        <v>4</v>
      </c>
      <c r="F6" s="39" t="s">
        <v>5</v>
      </c>
      <c r="G6" s="2" t="s">
        <v>6</v>
      </c>
      <c r="H6" s="2" t="s">
        <v>76</v>
      </c>
      <c r="I6" s="2" t="s">
        <v>77</v>
      </c>
      <c r="J6" s="2" t="s">
        <v>78</v>
      </c>
      <c r="K6" s="2" t="s">
        <v>79</v>
      </c>
      <c r="L6" s="2" t="s">
        <v>80</v>
      </c>
      <c r="M6" s="2" t="s">
        <v>4</v>
      </c>
      <c r="N6" s="41" t="s">
        <v>5</v>
      </c>
      <c r="O6" s="2" t="s">
        <v>3</v>
      </c>
      <c r="P6" s="41" t="s">
        <v>5</v>
      </c>
      <c r="Q6" s="2" t="s">
        <v>12</v>
      </c>
      <c r="R6" s="41" t="s">
        <v>5</v>
      </c>
      <c r="S6" s="41" t="s">
        <v>5</v>
      </c>
      <c r="T6" s="2" t="s">
        <v>12</v>
      </c>
      <c r="U6" s="41" t="s">
        <v>5</v>
      </c>
      <c r="V6" s="81"/>
      <c r="W6" s="81"/>
    </row>
    <row r="7" spans="1:22" s="26" customFormat="1" ht="30.75" customHeight="1">
      <c r="A7" s="16"/>
      <c r="B7" s="16" t="s">
        <v>91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3" ht="15.75">
      <c r="A8" s="3">
        <v>1</v>
      </c>
      <c r="B8" s="31" t="s">
        <v>56</v>
      </c>
      <c r="C8" s="37">
        <v>0.008993055555555554</v>
      </c>
      <c r="D8" s="5">
        <v>10</v>
      </c>
      <c r="E8" s="4">
        <v>0.012465277777777777</v>
      </c>
      <c r="F8" s="40">
        <v>1</v>
      </c>
      <c r="G8" s="6">
        <v>0.01113425925925926</v>
      </c>
      <c r="H8" s="15">
        <v>3</v>
      </c>
      <c r="I8" s="7">
        <v>0</v>
      </c>
      <c r="J8" s="7">
        <v>1</v>
      </c>
      <c r="K8" s="7">
        <v>0</v>
      </c>
      <c r="L8" s="7">
        <v>4</v>
      </c>
      <c r="M8" s="4">
        <v>0.01252314814814815</v>
      </c>
      <c r="N8" s="42">
        <v>1</v>
      </c>
      <c r="O8" s="23">
        <v>66</v>
      </c>
      <c r="P8" s="41">
        <v>3</v>
      </c>
      <c r="Q8" s="8">
        <v>35.8</v>
      </c>
      <c r="R8" s="42">
        <v>3</v>
      </c>
      <c r="S8" s="42">
        <v>3</v>
      </c>
      <c r="T8" s="4">
        <v>0.009699074074074074</v>
      </c>
      <c r="U8" s="42">
        <v>4</v>
      </c>
      <c r="V8" s="7">
        <f>(F8*3)+(N8*3)+(P8*3)+(R8*1)+(S8*0.5)+(U8*1)</f>
        <v>23.5</v>
      </c>
      <c r="W8" s="7">
        <v>1</v>
      </c>
    </row>
    <row r="9" spans="1:23" ht="15.75">
      <c r="A9" s="3">
        <v>2</v>
      </c>
      <c r="B9" s="27" t="s">
        <v>42</v>
      </c>
      <c r="C9" s="37">
        <v>0.006018518518518518</v>
      </c>
      <c r="D9" s="5">
        <v>33</v>
      </c>
      <c r="E9" s="4">
        <v>0.01747685185185185</v>
      </c>
      <c r="F9" s="40">
        <v>3</v>
      </c>
      <c r="G9" s="6">
        <v>0.012824074074074073</v>
      </c>
      <c r="H9" s="15">
        <v>0</v>
      </c>
      <c r="I9" s="7">
        <v>3</v>
      </c>
      <c r="J9" s="7">
        <v>9</v>
      </c>
      <c r="K9" s="7">
        <v>0</v>
      </c>
      <c r="L9" s="7">
        <v>12</v>
      </c>
      <c r="M9" s="4">
        <v>0.01699074074074074</v>
      </c>
      <c r="N9" s="42">
        <v>2</v>
      </c>
      <c r="O9" s="23">
        <v>63</v>
      </c>
      <c r="P9" s="41">
        <v>2</v>
      </c>
      <c r="Q9" s="8">
        <v>44</v>
      </c>
      <c r="R9" s="42">
        <v>2</v>
      </c>
      <c r="S9" s="42">
        <v>2</v>
      </c>
      <c r="T9" s="4">
        <v>0.008263888888888888</v>
      </c>
      <c r="U9" s="42">
        <v>1</v>
      </c>
      <c r="V9" s="7">
        <f>(F9*3)+(N9*3)+(P9*3)+(R9*1)+(S9*0.5)+(U9*1)</f>
        <v>25</v>
      </c>
      <c r="W9" s="7">
        <v>2</v>
      </c>
    </row>
    <row r="10" spans="1:23" ht="15.75">
      <c r="A10" s="3">
        <v>3</v>
      </c>
      <c r="B10" s="29" t="s">
        <v>39</v>
      </c>
      <c r="C10" s="37">
        <v>0.008773148148148148</v>
      </c>
      <c r="D10" s="5">
        <v>40</v>
      </c>
      <c r="E10" s="4">
        <v>0.022662037037037036</v>
      </c>
      <c r="F10" s="40">
        <v>5</v>
      </c>
      <c r="G10" s="6">
        <v>0.013784722222222224</v>
      </c>
      <c r="H10" s="15">
        <v>3</v>
      </c>
      <c r="I10" s="7">
        <v>3</v>
      </c>
      <c r="J10" s="7">
        <v>10</v>
      </c>
      <c r="K10" s="7">
        <v>0</v>
      </c>
      <c r="L10" s="7">
        <v>16</v>
      </c>
      <c r="M10" s="4">
        <v>0.01934027777777778</v>
      </c>
      <c r="N10" s="42">
        <v>3</v>
      </c>
      <c r="O10" s="23">
        <v>44</v>
      </c>
      <c r="P10" s="41">
        <v>1</v>
      </c>
      <c r="Q10" s="8">
        <v>23.1</v>
      </c>
      <c r="R10" s="42">
        <v>4</v>
      </c>
      <c r="S10" s="42">
        <v>5</v>
      </c>
      <c r="T10" s="4">
        <v>0.009722222222222222</v>
      </c>
      <c r="U10" s="42">
        <v>5</v>
      </c>
      <c r="V10" s="7">
        <f>(F10*3)+(N10*3)+(P10*3)+(R10*1)+(S10*0.5)+(U10*1)</f>
        <v>38.5</v>
      </c>
      <c r="W10" s="7">
        <v>3</v>
      </c>
    </row>
    <row r="11" spans="1:23" ht="15.75">
      <c r="A11" s="3">
        <v>4</v>
      </c>
      <c r="B11" s="29" t="s">
        <v>36</v>
      </c>
      <c r="C11" s="37">
        <v>0.00920138888888889</v>
      </c>
      <c r="D11" s="5">
        <v>26</v>
      </c>
      <c r="E11" s="4">
        <v>0.018229166666666668</v>
      </c>
      <c r="F11" s="40">
        <v>4</v>
      </c>
      <c r="G11" s="6">
        <v>0.015324074074074073</v>
      </c>
      <c r="H11" s="15">
        <v>1</v>
      </c>
      <c r="I11" s="7">
        <v>3</v>
      </c>
      <c r="J11" s="7">
        <v>12</v>
      </c>
      <c r="K11" s="7">
        <v>0</v>
      </c>
      <c r="L11" s="7">
        <v>16</v>
      </c>
      <c r="M11" s="4">
        <v>0.02087962962962963</v>
      </c>
      <c r="N11" s="42">
        <v>4</v>
      </c>
      <c r="O11" s="23">
        <v>69</v>
      </c>
      <c r="P11" s="41">
        <v>4</v>
      </c>
      <c r="Q11" s="8">
        <v>53.5</v>
      </c>
      <c r="R11" s="42">
        <v>1</v>
      </c>
      <c r="S11" s="42">
        <v>4</v>
      </c>
      <c r="T11" s="4">
        <v>0.0090625</v>
      </c>
      <c r="U11" s="42">
        <v>2</v>
      </c>
      <c r="V11" s="7">
        <f>(F11*3)+(N11*3)+(P11*3)+(R11*1)+(S11*0.5)+(U11*1)</f>
        <v>41</v>
      </c>
      <c r="W11" s="7">
        <v>4</v>
      </c>
    </row>
    <row r="12" spans="1:23" ht="15.75">
      <c r="A12" s="3">
        <v>5</v>
      </c>
      <c r="B12" s="30" t="s">
        <v>48</v>
      </c>
      <c r="C12" s="37">
        <v>0.00920138888888889</v>
      </c>
      <c r="D12" s="5">
        <v>20</v>
      </c>
      <c r="E12" s="4">
        <v>0.016145833333333335</v>
      </c>
      <c r="F12" s="40">
        <v>2</v>
      </c>
      <c r="G12" s="6">
        <v>0.02361111111111111</v>
      </c>
      <c r="H12" s="15">
        <v>6</v>
      </c>
      <c r="I12" s="7">
        <v>0</v>
      </c>
      <c r="J12" s="7">
        <v>6</v>
      </c>
      <c r="K12" s="7">
        <v>0</v>
      </c>
      <c r="L12" s="7">
        <v>12</v>
      </c>
      <c r="M12" s="4">
        <v>0.027777777777777776</v>
      </c>
      <c r="N12" s="42">
        <v>5</v>
      </c>
      <c r="O12" s="23">
        <v>147</v>
      </c>
      <c r="P12" s="41">
        <v>5</v>
      </c>
      <c r="Q12" s="8">
        <v>20.4</v>
      </c>
      <c r="R12" s="42">
        <v>5</v>
      </c>
      <c r="S12" s="42">
        <v>1</v>
      </c>
      <c r="T12" s="4">
        <v>0.009664351851851851</v>
      </c>
      <c r="U12" s="42">
        <v>3</v>
      </c>
      <c r="V12" s="7">
        <f>(F12*3)+(N12*3)+(P12*3)+(R12*1)+(S12*0.5)+(U12*1)</f>
        <v>44.5</v>
      </c>
      <c r="W12" s="7">
        <v>5</v>
      </c>
    </row>
    <row r="13" spans="1:22" s="26" customFormat="1" ht="30.75" customHeight="1">
      <c r="A13" s="16"/>
      <c r="B13" s="16" t="s">
        <v>92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3" ht="15.75">
      <c r="A14" s="3">
        <v>1</v>
      </c>
      <c r="B14" s="29" t="s">
        <v>39</v>
      </c>
      <c r="C14" s="37">
        <v>0.013229166666666667</v>
      </c>
      <c r="D14" s="5">
        <v>42</v>
      </c>
      <c r="E14" s="4">
        <v>0.0278125</v>
      </c>
      <c r="F14" s="40">
        <v>1</v>
      </c>
      <c r="G14" s="6">
        <v>0.021585648148148145</v>
      </c>
      <c r="H14" s="15">
        <v>0</v>
      </c>
      <c r="I14" s="15">
        <v>0</v>
      </c>
      <c r="J14" s="15">
        <v>4</v>
      </c>
      <c r="K14" s="15">
        <v>0</v>
      </c>
      <c r="L14" s="15">
        <v>4</v>
      </c>
      <c r="M14" s="4">
        <v>0.022974537037037033</v>
      </c>
      <c r="N14" s="42">
        <v>1</v>
      </c>
      <c r="O14" s="23">
        <v>233</v>
      </c>
      <c r="P14" s="41">
        <v>1</v>
      </c>
      <c r="Q14" s="8">
        <v>26.1</v>
      </c>
      <c r="R14" s="42">
        <v>1</v>
      </c>
      <c r="S14" s="42">
        <v>1</v>
      </c>
      <c r="T14" s="4">
        <v>0.010104166666666668</v>
      </c>
      <c r="U14" s="42">
        <v>1</v>
      </c>
      <c r="V14" s="7">
        <f>(F14*3)+(N14*3)+(P14*3)+(R14*1)+(S14*0.5)+(U14*1)</f>
        <v>11.5</v>
      </c>
      <c r="W14" s="7">
        <v>1</v>
      </c>
    </row>
    <row r="15" spans="2:5" ht="15.75">
      <c r="B15" s="9"/>
      <c r="C15" s="9"/>
      <c r="D15" s="10"/>
      <c r="E15" s="10"/>
    </row>
    <row r="16" spans="2:5" ht="15.75">
      <c r="B16" s="9" t="s">
        <v>10</v>
      </c>
      <c r="C16" s="9"/>
      <c r="D16" s="10"/>
      <c r="E16" s="10"/>
    </row>
    <row r="17" spans="2:5" ht="15.75">
      <c r="B17" s="9"/>
      <c r="C17" s="9"/>
      <c r="D17" s="10"/>
      <c r="E17" s="10"/>
    </row>
    <row r="18" spans="2:5" ht="15.75">
      <c r="B18" s="9"/>
      <c r="C18" s="9"/>
      <c r="D18" s="10"/>
      <c r="E18" s="10"/>
    </row>
    <row r="19" spans="2:5" ht="15.75">
      <c r="B19" s="9"/>
      <c r="C19" s="9"/>
      <c r="D19" s="10"/>
      <c r="E19" s="10"/>
    </row>
    <row r="20" spans="2:5" ht="15.75">
      <c r="B20" s="9"/>
      <c r="C20" s="9"/>
      <c r="D20" s="10"/>
      <c r="E20" s="10"/>
    </row>
    <row r="21" spans="2:5" ht="15.75">
      <c r="B21" s="9"/>
      <c r="C21" s="9"/>
      <c r="D21" s="10"/>
      <c r="E21" s="10"/>
    </row>
  </sheetData>
  <sheetProtection/>
  <mergeCells count="14">
    <mergeCell ref="C7:V7"/>
    <mergeCell ref="C13:V13"/>
    <mergeCell ref="A1:V1"/>
    <mergeCell ref="A2:V2"/>
    <mergeCell ref="A3:V3"/>
    <mergeCell ref="A5:A6"/>
    <mergeCell ref="B5:B6"/>
    <mergeCell ref="C5:F5"/>
    <mergeCell ref="G5:N5"/>
    <mergeCell ref="O5:P5"/>
    <mergeCell ref="Q5:R5"/>
    <mergeCell ref="T5:U5"/>
    <mergeCell ref="V5:V6"/>
    <mergeCell ref="W5:W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H45"/>
  <sheetViews>
    <sheetView zoomScalePageLayoutView="0" workbookViewId="0" topLeftCell="A16">
      <selection activeCell="B32" sqref="B32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39.421875" style="0" customWidth="1"/>
    <col min="4" max="4" width="4.8515625" style="0" hidden="1" customWidth="1"/>
    <col min="5" max="6" width="11.421875" style="0" customWidth="1"/>
    <col min="8" max="8" width="6.57421875" style="0" hidden="1" customWidth="1"/>
  </cols>
  <sheetData>
    <row r="1" spans="1:7" ht="31.5" customHeight="1">
      <c r="A1" s="91" t="s">
        <v>90</v>
      </c>
      <c r="B1" s="91"/>
      <c r="C1" s="91"/>
      <c r="D1" s="91"/>
      <c r="E1" s="91"/>
      <c r="F1" s="91"/>
      <c r="G1" s="91"/>
    </row>
    <row r="2" spans="1:7" ht="15.75">
      <c r="A2" s="92" t="s">
        <v>16</v>
      </c>
      <c r="B2" s="92"/>
      <c r="C2" s="92"/>
      <c r="D2" s="92"/>
      <c r="E2" s="92"/>
      <c r="F2" s="92"/>
      <c r="G2" s="92"/>
    </row>
    <row r="3" spans="1:7" ht="15.75">
      <c r="A3" s="93" t="s">
        <v>26</v>
      </c>
      <c r="B3" s="93"/>
      <c r="C3" s="93"/>
      <c r="D3" s="93"/>
      <c r="E3" s="93"/>
      <c r="F3" s="93"/>
      <c r="G3" s="93"/>
    </row>
    <row r="5" spans="1:8" ht="15.75">
      <c r="A5" s="3" t="s">
        <v>0</v>
      </c>
      <c r="B5" s="3" t="s">
        <v>8</v>
      </c>
      <c r="C5" s="3" t="s">
        <v>1</v>
      </c>
      <c r="D5" s="3" t="s">
        <v>9</v>
      </c>
      <c r="E5" s="3" t="s">
        <v>7</v>
      </c>
      <c r="F5" s="3" t="s">
        <v>88</v>
      </c>
      <c r="G5" s="5" t="s">
        <v>5</v>
      </c>
      <c r="H5" s="70" t="s">
        <v>46</v>
      </c>
    </row>
    <row r="6" spans="1:7" s="26" customFormat="1" ht="30.75" customHeight="1">
      <c r="A6" s="16"/>
      <c r="B6" s="75" t="s">
        <v>92</v>
      </c>
      <c r="C6" s="16"/>
      <c r="D6" s="16"/>
      <c r="E6" s="16"/>
      <c r="F6" s="16"/>
      <c r="G6" s="17"/>
    </row>
    <row r="7" spans="1:8" ht="14.25" customHeight="1">
      <c r="A7" s="5">
        <v>1</v>
      </c>
      <c r="B7" s="29" t="s">
        <v>50</v>
      </c>
      <c r="C7" s="29" t="s">
        <v>39</v>
      </c>
      <c r="D7" s="28" t="s">
        <v>43</v>
      </c>
      <c r="E7" s="14">
        <v>4.4</v>
      </c>
      <c r="F7" s="97">
        <f>SUM(E7:E12)</f>
        <v>26.1</v>
      </c>
      <c r="G7" s="94">
        <v>1</v>
      </c>
      <c r="H7" s="71" t="s">
        <v>64</v>
      </c>
    </row>
    <row r="8" spans="1:8" ht="14.25" customHeight="1">
      <c r="A8" s="5">
        <v>2</v>
      </c>
      <c r="B8" s="29" t="s">
        <v>51</v>
      </c>
      <c r="C8" s="29" t="s">
        <v>39</v>
      </c>
      <c r="D8" s="28" t="s">
        <v>43</v>
      </c>
      <c r="E8" s="14">
        <v>3.7</v>
      </c>
      <c r="F8" s="97"/>
      <c r="G8" s="95"/>
      <c r="H8" s="36" t="s">
        <v>64</v>
      </c>
    </row>
    <row r="9" spans="1:8" ht="14.25" customHeight="1">
      <c r="A9" s="5">
        <v>3</v>
      </c>
      <c r="B9" s="29" t="s">
        <v>60</v>
      </c>
      <c r="C9" s="29" t="s">
        <v>39</v>
      </c>
      <c r="D9" s="28" t="s">
        <v>58</v>
      </c>
      <c r="E9" s="15">
        <v>8</v>
      </c>
      <c r="F9" s="97"/>
      <c r="G9" s="95"/>
      <c r="H9" s="36" t="s">
        <v>64</v>
      </c>
    </row>
    <row r="10" spans="1:8" ht="14.25" customHeight="1">
      <c r="A10" s="5">
        <v>4</v>
      </c>
      <c r="B10" s="27" t="s">
        <v>83</v>
      </c>
      <c r="C10" s="29" t="s">
        <v>39</v>
      </c>
      <c r="D10" s="28" t="s">
        <v>58</v>
      </c>
      <c r="E10" s="15">
        <v>5</v>
      </c>
      <c r="F10" s="97"/>
      <c r="G10" s="95"/>
      <c r="H10" s="36" t="s">
        <v>64</v>
      </c>
    </row>
    <row r="11" spans="1:8" ht="14.25" customHeight="1">
      <c r="A11" s="5">
        <v>5</v>
      </c>
      <c r="B11" s="27" t="s">
        <v>59</v>
      </c>
      <c r="C11" s="29" t="s">
        <v>39</v>
      </c>
      <c r="D11" s="28" t="s">
        <v>58</v>
      </c>
      <c r="E11" s="15">
        <v>5</v>
      </c>
      <c r="F11" s="97"/>
      <c r="G11" s="95"/>
      <c r="H11" s="36" t="s">
        <v>64</v>
      </c>
    </row>
    <row r="12" spans="1:8" ht="14.25" customHeight="1">
      <c r="A12" s="5">
        <v>6</v>
      </c>
      <c r="B12" s="29" t="s">
        <v>89</v>
      </c>
      <c r="C12" s="29" t="s">
        <v>39</v>
      </c>
      <c r="D12" s="28" t="s">
        <v>58</v>
      </c>
      <c r="E12" s="14">
        <v>0</v>
      </c>
      <c r="F12" s="97"/>
      <c r="G12" s="96"/>
      <c r="H12" s="66" t="s">
        <v>64</v>
      </c>
    </row>
    <row r="13" spans="1:8" s="26" customFormat="1" ht="30.75" customHeight="1">
      <c r="A13" s="17"/>
      <c r="B13" s="74" t="s">
        <v>91</v>
      </c>
      <c r="C13" s="33"/>
      <c r="D13" s="34"/>
      <c r="E13" s="46"/>
      <c r="F13" s="68"/>
      <c r="G13" s="16"/>
      <c r="H13" s="69"/>
    </row>
    <row r="14" spans="1:8" ht="14.25" customHeight="1">
      <c r="A14" s="5">
        <v>1</v>
      </c>
      <c r="B14" s="29" t="s">
        <v>45</v>
      </c>
      <c r="C14" s="30" t="s">
        <v>42</v>
      </c>
      <c r="D14" s="28" t="s">
        <v>43</v>
      </c>
      <c r="E14" s="14">
        <v>4.7</v>
      </c>
      <c r="F14" s="97">
        <f>SUM(E14:E19)</f>
        <v>44</v>
      </c>
      <c r="G14" s="88">
        <f>_xlfn.RANK.EQ(F14,$F$7:$F$43,0)</f>
        <v>2</v>
      </c>
      <c r="H14" s="67" t="s">
        <v>54</v>
      </c>
    </row>
    <row r="15" spans="1:8" ht="14.25" customHeight="1">
      <c r="A15" s="5">
        <v>2</v>
      </c>
      <c r="B15" s="29" t="s">
        <v>44</v>
      </c>
      <c r="C15" s="30" t="s">
        <v>42</v>
      </c>
      <c r="D15" s="28" t="s">
        <v>43</v>
      </c>
      <c r="E15" s="15">
        <v>3.5</v>
      </c>
      <c r="F15" s="97"/>
      <c r="G15" s="89"/>
      <c r="H15" s="25" t="s">
        <v>54</v>
      </c>
    </row>
    <row r="16" spans="1:8" ht="14.25" customHeight="1">
      <c r="A16" s="5">
        <v>3</v>
      </c>
      <c r="B16" s="27" t="s">
        <v>41</v>
      </c>
      <c r="C16" s="30" t="s">
        <v>42</v>
      </c>
      <c r="D16" s="28" t="s">
        <v>43</v>
      </c>
      <c r="E16" s="14">
        <v>2.8</v>
      </c>
      <c r="F16" s="97"/>
      <c r="G16" s="89"/>
      <c r="H16" s="25" t="s">
        <v>54</v>
      </c>
    </row>
    <row r="17" spans="1:8" ht="14.25" customHeight="1">
      <c r="A17" s="5">
        <v>4</v>
      </c>
      <c r="B17" s="32" t="s">
        <v>65</v>
      </c>
      <c r="C17" s="27" t="s">
        <v>42</v>
      </c>
      <c r="D17" s="28" t="s">
        <v>58</v>
      </c>
      <c r="E17" s="15">
        <v>22</v>
      </c>
      <c r="F17" s="97"/>
      <c r="G17" s="89"/>
      <c r="H17" s="25" t="s">
        <v>54</v>
      </c>
    </row>
    <row r="18" spans="1:8" ht="14.25" customHeight="1">
      <c r="A18" s="5">
        <v>5</v>
      </c>
      <c r="B18" s="32" t="s">
        <v>66</v>
      </c>
      <c r="C18" s="27" t="s">
        <v>42</v>
      </c>
      <c r="D18" s="28" t="s">
        <v>58</v>
      </c>
      <c r="E18" s="15">
        <v>11</v>
      </c>
      <c r="F18" s="97"/>
      <c r="G18" s="89"/>
      <c r="H18" s="25" t="s">
        <v>54</v>
      </c>
    </row>
    <row r="19" spans="1:8" ht="14.25" customHeight="1">
      <c r="A19" s="5">
        <v>6</v>
      </c>
      <c r="B19" s="29" t="s">
        <v>67</v>
      </c>
      <c r="C19" s="27" t="s">
        <v>42</v>
      </c>
      <c r="D19" s="28" t="s">
        <v>58</v>
      </c>
      <c r="E19" s="15">
        <v>0</v>
      </c>
      <c r="F19" s="97"/>
      <c r="G19" s="90"/>
      <c r="H19" s="25" t="s">
        <v>54</v>
      </c>
    </row>
    <row r="20" spans="1:8" ht="14.25" customHeight="1">
      <c r="A20" s="5">
        <v>7</v>
      </c>
      <c r="B20" s="29" t="s">
        <v>49</v>
      </c>
      <c r="C20" s="30" t="s">
        <v>48</v>
      </c>
      <c r="D20" s="28" t="s">
        <v>43</v>
      </c>
      <c r="E20" s="14">
        <v>5</v>
      </c>
      <c r="F20" s="88">
        <f>SUM(E20:E25)</f>
        <v>20.4</v>
      </c>
      <c r="G20" s="88">
        <v>5</v>
      </c>
      <c r="H20" s="25" t="s">
        <v>54</v>
      </c>
    </row>
    <row r="21" spans="1:8" ht="14.25" customHeight="1">
      <c r="A21" s="5">
        <v>8</v>
      </c>
      <c r="B21" s="29" t="s">
        <v>47</v>
      </c>
      <c r="C21" s="30" t="s">
        <v>48</v>
      </c>
      <c r="D21" s="28" t="s">
        <v>43</v>
      </c>
      <c r="E21" s="14">
        <v>4.4</v>
      </c>
      <c r="F21" s="89"/>
      <c r="G21" s="89"/>
      <c r="H21" s="25" t="s">
        <v>54</v>
      </c>
    </row>
    <row r="22" spans="1:8" ht="14.25" customHeight="1">
      <c r="A22" s="5">
        <v>9</v>
      </c>
      <c r="B22" s="29" t="s">
        <v>70</v>
      </c>
      <c r="C22" s="30" t="s">
        <v>48</v>
      </c>
      <c r="D22" s="28" t="s">
        <v>58</v>
      </c>
      <c r="E22" s="15">
        <v>6</v>
      </c>
      <c r="F22" s="89"/>
      <c r="G22" s="89"/>
      <c r="H22" s="25" t="s">
        <v>54</v>
      </c>
    </row>
    <row r="23" spans="1:8" ht="14.25" customHeight="1">
      <c r="A23" s="5">
        <v>10</v>
      </c>
      <c r="B23" s="27" t="s">
        <v>68</v>
      </c>
      <c r="C23" s="30" t="s">
        <v>48</v>
      </c>
      <c r="D23" s="28" t="s">
        <v>58</v>
      </c>
      <c r="E23" s="15">
        <v>4</v>
      </c>
      <c r="F23" s="89"/>
      <c r="G23" s="89"/>
      <c r="H23" s="25" t="s">
        <v>54</v>
      </c>
    </row>
    <row r="24" spans="1:8" ht="14.25" customHeight="1">
      <c r="A24" s="5">
        <v>11</v>
      </c>
      <c r="B24" s="29" t="s">
        <v>69</v>
      </c>
      <c r="C24" s="30" t="s">
        <v>48</v>
      </c>
      <c r="D24" s="28" t="s">
        <v>58</v>
      </c>
      <c r="E24" s="14">
        <v>1</v>
      </c>
      <c r="F24" s="89"/>
      <c r="G24" s="89"/>
      <c r="H24" s="25" t="s">
        <v>54</v>
      </c>
    </row>
    <row r="25" spans="1:8" ht="14.25" customHeight="1">
      <c r="A25" s="5">
        <v>12</v>
      </c>
      <c r="B25" s="29" t="s">
        <v>71</v>
      </c>
      <c r="C25" s="30" t="s">
        <v>48</v>
      </c>
      <c r="D25" s="28" t="s">
        <v>58</v>
      </c>
      <c r="E25" s="14">
        <v>0</v>
      </c>
      <c r="F25" s="90"/>
      <c r="G25" s="90"/>
      <c r="H25" s="25" t="s">
        <v>54</v>
      </c>
    </row>
    <row r="26" spans="1:8" ht="14.25" customHeight="1">
      <c r="A26" s="5">
        <v>13</v>
      </c>
      <c r="B26" s="29" t="s">
        <v>52</v>
      </c>
      <c r="C26" s="29" t="s">
        <v>39</v>
      </c>
      <c r="D26" s="28" t="s">
        <v>43</v>
      </c>
      <c r="E26" s="14">
        <v>2.9</v>
      </c>
      <c r="F26" s="88">
        <f>SUM(E26:E31)</f>
        <v>23.1</v>
      </c>
      <c r="G26" s="88">
        <v>4</v>
      </c>
      <c r="H26" s="36" t="s">
        <v>54</v>
      </c>
    </row>
    <row r="27" spans="1:8" ht="14.25" customHeight="1">
      <c r="A27" s="5">
        <v>14</v>
      </c>
      <c r="B27" s="29" t="s">
        <v>53</v>
      </c>
      <c r="C27" s="29" t="s">
        <v>39</v>
      </c>
      <c r="D27" s="28" t="s">
        <v>43</v>
      </c>
      <c r="E27" s="15">
        <v>3.7</v>
      </c>
      <c r="F27" s="89"/>
      <c r="G27" s="89"/>
      <c r="H27" s="36" t="s">
        <v>54</v>
      </c>
    </row>
    <row r="28" spans="1:8" ht="14.25" customHeight="1">
      <c r="A28" s="5">
        <v>15</v>
      </c>
      <c r="B28" s="29" t="s">
        <v>63</v>
      </c>
      <c r="C28" s="29" t="s">
        <v>39</v>
      </c>
      <c r="D28" s="28" t="s">
        <v>58</v>
      </c>
      <c r="E28" s="15">
        <v>8</v>
      </c>
      <c r="F28" s="89"/>
      <c r="G28" s="89"/>
      <c r="H28" s="25" t="s">
        <v>54</v>
      </c>
    </row>
    <row r="29" spans="1:8" ht="14.25" customHeight="1">
      <c r="A29" s="5">
        <v>16</v>
      </c>
      <c r="B29" s="29" t="s">
        <v>62</v>
      </c>
      <c r="C29" s="29" t="s">
        <v>39</v>
      </c>
      <c r="D29" s="28" t="s">
        <v>58</v>
      </c>
      <c r="E29" s="15">
        <v>7</v>
      </c>
      <c r="F29" s="89"/>
      <c r="G29" s="89"/>
      <c r="H29" s="25" t="s">
        <v>54</v>
      </c>
    </row>
    <row r="30" spans="1:8" ht="14.25" customHeight="1">
      <c r="A30" s="5">
        <v>17</v>
      </c>
      <c r="B30" s="29" t="s">
        <v>61</v>
      </c>
      <c r="C30" s="29" t="s">
        <v>39</v>
      </c>
      <c r="D30" s="28" t="s">
        <v>58</v>
      </c>
      <c r="E30" s="15">
        <v>1.5</v>
      </c>
      <c r="F30" s="89"/>
      <c r="G30" s="89"/>
      <c r="H30" s="25" t="s">
        <v>54</v>
      </c>
    </row>
    <row r="31" spans="1:8" ht="14.25" customHeight="1">
      <c r="A31" s="5">
        <v>18</v>
      </c>
      <c r="B31" s="29" t="s">
        <v>57</v>
      </c>
      <c r="C31" s="29" t="s">
        <v>39</v>
      </c>
      <c r="D31" s="28" t="s">
        <v>58</v>
      </c>
      <c r="E31" s="15">
        <v>0</v>
      </c>
      <c r="F31" s="90"/>
      <c r="G31" s="90"/>
      <c r="H31" s="25" t="s">
        <v>54</v>
      </c>
    </row>
    <row r="32" spans="1:8" ht="14.25" customHeight="1">
      <c r="A32" s="5">
        <v>19</v>
      </c>
      <c r="B32" s="29" t="s">
        <v>127</v>
      </c>
      <c r="C32" s="31" t="s">
        <v>56</v>
      </c>
      <c r="D32" s="28" t="s">
        <v>43</v>
      </c>
      <c r="E32" s="15">
        <v>4.4</v>
      </c>
      <c r="F32" s="88">
        <f>SUM(E32:E37)</f>
        <v>35.8</v>
      </c>
      <c r="G32" s="88">
        <f>_xlfn.RANK.EQ(F32,$F$7:$F$43,0)</f>
        <v>3</v>
      </c>
      <c r="H32" s="25" t="s">
        <v>54</v>
      </c>
    </row>
    <row r="33" spans="1:8" ht="14.25" customHeight="1">
      <c r="A33" s="5">
        <v>20</v>
      </c>
      <c r="B33" s="29" t="s">
        <v>55</v>
      </c>
      <c r="C33" s="31" t="s">
        <v>56</v>
      </c>
      <c r="D33" s="28" t="s">
        <v>43</v>
      </c>
      <c r="E33" s="15">
        <v>2.9</v>
      </c>
      <c r="F33" s="89"/>
      <c r="G33" s="89"/>
      <c r="H33" s="25" t="s">
        <v>54</v>
      </c>
    </row>
    <row r="34" spans="1:8" ht="14.25" customHeight="1">
      <c r="A34" s="5">
        <v>21</v>
      </c>
      <c r="B34" s="29" t="s">
        <v>72</v>
      </c>
      <c r="C34" s="31" t="s">
        <v>56</v>
      </c>
      <c r="D34" s="28" t="s">
        <v>58</v>
      </c>
      <c r="E34" s="14">
        <v>10</v>
      </c>
      <c r="F34" s="89"/>
      <c r="G34" s="89"/>
      <c r="H34" s="25" t="s">
        <v>54</v>
      </c>
    </row>
    <row r="35" spans="1:8" ht="14.25" customHeight="1">
      <c r="A35" s="5">
        <v>22</v>
      </c>
      <c r="B35" s="29" t="s">
        <v>74</v>
      </c>
      <c r="C35" s="31" t="s">
        <v>56</v>
      </c>
      <c r="D35" s="28" t="s">
        <v>58</v>
      </c>
      <c r="E35" s="14">
        <v>10</v>
      </c>
      <c r="F35" s="89"/>
      <c r="G35" s="89"/>
      <c r="H35" s="25" t="s">
        <v>54</v>
      </c>
    </row>
    <row r="36" spans="1:8" ht="14.25" customHeight="1">
      <c r="A36" s="5">
        <v>23</v>
      </c>
      <c r="B36" s="29" t="s">
        <v>73</v>
      </c>
      <c r="C36" s="31" t="s">
        <v>56</v>
      </c>
      <c r="D36" s="28" t="s">
        <v>58</v>
      </c>
      <c r="E36" s="15">
        <v>7</v>
      </c>
      <c r="F36" s="89"/>
      <c r="G36" s="89"/>
      <c r="H36" s="25" t="s">
        <v>54</v>
      </c>
    </row>
    <row r="37" spans="1:8" ht="14.25" customHeight="1">
      <c r="A37" s="5">
        <v>24</v>
      </c>
      <c r="B37" s="29" t="s">
        <v>75</v>
      </c>
      <c r="C37" s="31" t="s">
        <v>56</v>
      </c>
      <c r="D37" s="28" t="s">
        <v>58</v>
      </c>
      <c r="E37" s="15">
        <v>1.5</v>
      </c>
      <c r="F37" s="90"/>
      <c r="G37" s="90"/>
      <c r="H37" s="25" t="s">
        <v>54</v>
      </c>
    </row>
    <row r="38" spans="1:8" ht="14.25" customHeight="1">
      <c r="A38" s="5">
        <v>25</v>
      </c>
      <c r="B38" s="29" t="s">
        <v>82</v>
      </c>
      <c r="C38" s="31" t="s">
        <v>36</v>
      </c>
      <c r="D38" s="28" t="s">
        <v>43</v>
      </c>
      <c r="E38" s="15">
        <v>6</v>
      </c>
      <c r="F38" s="88">
        <f>SUM(E38:E43)</f>
        <v>53.5</v>
      </c>
      <c r="G38" s="88">
        <f>_xlfn.RANK.EQ(F38,$F$7:$F$43,0)</f>
        <v>1</v>
      </c>
      <c r="H38" s="25" t="s">
        <v>54</v>
      </c>
    </row>
    <row r="39" spans="1:8" ht="14.25" customHeight="1">
      <c r="A39" s="5">
        <v>26</v>
      </c>
      <c r="B39" s="29" t="s">
        <v>81</v>
      </c>
      <c r="C39" s="31" t="s">
        <v>36</v>
      </c>
      <c r="D39" s="28" t="s">
        <v>43</v>
      </c>
      <c r="E39" s="15">
        <v>5</v>
      </c>
      <c r="F39" s="89"/>
      <c r="G39" s="89"/>
      <c r="H39" s="25" t="s">
        <v>54</v>
      </c>
    </row>
    <row r="40" spans="1:8" ht="14.25" customHeight="1">
      <c r="A40" s="5">
        <v>27</v>
      </c>
      <c r="B40" s="29" t="s">
        <v>87</v>
      </c>
      <c r="C40" s="31" t="s">
        <v>36</v>
      </c>
      <c r="D40" s="28" t="s">
        <v>58</v>
      </c>
      <c r="E40" s="15">
        <v>15</v>
      </c>
      <c r="F40" s="89"/>
      <c r="G40" s="89"/>
      <c r="H40" s="25" t="s">
        <v>54</v>
      </c>
    </row>
    <row r="41" spans="1:8" ht="14.25" customHeight="1">
      <c r="A41" s="5">
        <v>28</v>
      </c>
      <c r="B41" s="29" t="s">
        <v>84</v>
      </c>
      <c r="C41" s="31" t="s">
        <v>36</v>
      </c>
      <c r="D41" s="28" t="s">
        <v>58</v>
      </c>
      <c r="E41" s="15">
        <v>11</v>
      </c>
      <c r="F41" s="89"/>
      <c r="G41" s="89"/>
      <c r="H41" s="25" t="s">
        <v>54</v>
      </c>
    </row>
    <row r="42" spans="1:8" ht="14.25" customHeight="1">
      <c r="A42" s="5">
        <v>29</v>
      </c>
      <c r="B42" s="29" t="s">
        <v>85</v>
      </c>
      <c r="C42" s="31" t="s">
        <v>36</v>
      </c>
      <c r="D42" s="28" t="s">
        <v>58</v>
      </c>
      <c r="E42" s="15">
        <v>10</v>
      </c>
      <c r="F42" s="89"/>
      <c r="G42" s="89"/>
      <c r="H42" s="25" t="s">
        <v>54</v>
      </c>
    </row>
    <row r="43" spans="1:8" ht="14.25" customHeight="1">
      <c r="A43" s="5">
        <v>30</v>
      </c>
      <c r="B43" s="29" t="s">
        <v>86</v>
      </c>
      <c r="C43" s="31" t="s">
        <v>36</v>
      </c>
      <c r="D43" s="28" t="s">
        <v>58</v>
      </c>
      <c r="E43" s="15">
        <v>6.5</v>
      </c>
      <c r="F43" s="90"/>
      <c r="G43" s="90"/>
      <c r="H43" s="25" t="s">
        <v>54</v>
      </c>
    </row>
    <row r="44" spans="1:7" ht="15.75">
      <c r="A44" s="20"/>
      <c r="B44" s="18"/>
      <c r="C44" s="13"/>
      <c r="D44" s="11"/>
      <c r="E44" s="19"/>
      <c r="F44" s="19"/>
      <c r="G44" s="17"/>
    </row>
    <row r="45" spans="1:3" ht="15.75">
      <c r="A45" s="87" t="s">
        <v>11</v>
      </c>
      <c r="B45" s="87"/>
      <c r="C45" s="12" t="s">
        <v>27</v>
      </c>
    </row>
  </sheetData>
  <sheetProtection/>
  <mergeCells count="16">
    <mergeCell ref="F7:F12"/>
    <mergeCell ref="F14:F19"/>
    <mergeCell ref="G14:G19"/>
    <mergeCell ref="F20:F25"/>
    <mergeCell ref="G20:G25"/>
    <mergeCell ref="F26:F31"/>
    <mergeCell ref="A45:B45"/>
    <mergeCell ref="G26:G31"/>
    <mergeCell ref="F32:F37"/>
    <mergeCell ref="G32:G37"/>
    <mergeCell ref="A1:G1"/>
    <mergeCell ref="A2:G2"/>
    <mergeCell ref="A3:G3"/>
    <mergeCell ref="F38:F43"/>
    <mergeCell ref="G38:G43"/>
    <mergeCell ref="G7:G12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35.00390625" style="0" customWidth="1"/>
    <col min="3" max="7" width="9.00390625" style="0" customWidth="1"/>
    <col min="8" max="8" width="7.57421875" style="0" customWidth="1"/>
    <col min="9" max="9" width="18.7109375" style="0" customWidth="1"/>
    <col min="10" max="12" width="6.140625" style="0" customWidth="1"/>
  </cols>
  <sheetData>
    <row r="1" spans="1:11" ht="18.75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55"/>
      <c r="K1" s="55"/>
    </row>
    <row r="2" spans="2:11" ht="37.5" customHeight="1">
      <c r="B2" s="99" t="s">
        <v>35</v>
      </c>
      <c r="C2" s="99"/>
      <c r="D2" s="99"/>
      <c r="E2" s="99"/>
      <c r="F2" s="99"/>
      <c r="G2" s="99"/>
      <c r="H2" s="99"/>
      <c r="I2" s="99"/>
      <c r="J2" s="56"/>
      <c r="K2" s="56"/>
    </row>
    <row r="3" ht="15.75">
      <c r="E3" s="12" t="s">
        <v>28</v>
      </c>
    </row>
    <row r="5" spans="1:9" s="52" customFormat="1" ht="30" customHeight="1">
      <c r="A5" s="51" t="s">
        <v>29</v>
      </c>
      <c r="B5" s="3" t="s">
        <v>1</v>
      </c>
      <c r="C5" s="1" t="s">
        <v>94</v>
      </c>
      <c r="D5" s="1" t="s">
        <v>95</v>
      </c>
      <c r="E5" s="1" t="s">
        <v>96</v>
      </c>
      <c r="F5" s="1" t="s">
        <v>97</v>
      </c>
      <c r="G5" s="1" t="s">
        <v>105</v>
      </c>
      <c r="H5" s="1" t="s">
        <v>5</v>
      </c>
      <c r="I5" s="3" t="s">
        <v>33</v>
      </c>
    </row>
    <row r="6" spans="1:9" s="26" customFormat="1" ht="30" customHeight="1">
      <c r="A6" s="49"/>
      <c r="B6" s="75" t="s">
        <v>91</v>
      </c>
      <c r="C6" s="50"/>
      <c r="D6" s="50"/>
      <c r="E6" s="50"/>
      <c r="F6" s="50"/>
      <c r="G6" s="50"/>
      <c r="H6" s="50"/>
      <c r="I6" s="17"/>
    </row>
    <row r="7" spans="1:9" s="52" customFormat="1" ht="26.25" customHeight="1">
      <c r="A7" s="1">
        <v>1</v>
      </c>
      <c r="B7" s="53" t="s">
        <v>38</v>
      </c>
      <c r="C7" s="1">
        <v>26</v>
      </c>
      <c r="D7" s="1">
        <v>31</v>
      </c>
      <c r="E7" s="1">
        <v>36</v>
      </c>
      <c r="F7" s="1">
        <v>37</v>
      </c>
      <c r="G7" s="76">
        <f>AVERAGE(C7:F7)</f>
        <v>32.5</v>
      </c>
      <c r="H7" s="54">
        <v>1</v>
      </c>
      <c r="I7" s="3"/>
    </row>
    <row r="8" spans="1:9" s="52" customFormat="1" ht="26.25" customHeight="1">
      <c r="A8" s="1">
        <v>2</v>
      </c>
      <c r="B8" s="53" t="s">
        <v>37</v>
      </c>
      <c r="C8" s="1">
        <v>28</v>
      </c>
      <c r="D8" s="1">
        <v>27</v>
      </c>
      <c r="E8" s="1">
        <v>36</v>
      </c>
      <c r="F8" s="1">
        <v>31</v>
      </c>
      <c r="G8" s="76">
        <f>AVERAGE(C8:F8)</f>
        <v>30.5</v>
      </c>
      <c r="H8" s="54">
        <v>2</v>
      </c>
      <c r="I8" s="3"/>
    </row>
    <row r="9" spans="1:9" s="52" customFormat="1" ht="26.25" customHeight="1">
      <c r="A9" s="1">
        <v>3</v>
      </c>
      <c r="B9" s="53" t="s">
        <v>40</v>
      </c>
      <c r="C9" s="1">
        <v>23</v>
      </c>
      <c r="D9" s="1">
        <v>20</v>
      </c>
      <c r="E9" s="1">
        <v>31</v>
      </c>
      <c r="F9" s="1">
        <v>29</v>
      </c>
      <c r="G9" s="76">
        <f>AVERAGE(C9:F9)</f>
        <v>25.75</v>
      </c>
      <c r="H9" s="54">
        <v>3</v>
      </c>
      <c r="I9" s="3"/>
    </row>
    <row r="10" spans="1:9" s="52" customFormat="1" ht="26.25" customHeight="1">
      <c r="A10" s="1">
        <v>4</v>
      </c>
      <c r="B10" s="53" t="s">
        <v>36</v>
      </c>
      <c r="C10" s="1">
        <v>29</v>
      </c>
      <c r="D10" s="1">
        <v>29</v>
      </c>
      <c r="E10" s="1">
        <v>40</v>
      </c>
      <c r="F10" s="1">
        <v>36</v>
      </c>
      <c r="G10" s="76">
        <f>AVERAGE(C10:F10)</f>
        <v>33.5</v>
      </c>
      <c r="H10" s="54">
        <v>4</v>
      </c>
      <c r="I10" s="3" t="s">
        <v>106</v>
      </c>
    </row>
    <row r="11" spans="1:9" s="52" customFormat="1" ht="26.25" customHeight="1">
      <c r="A11" s="1">
        <v>5</v>
      </c>
      <c r="B11" s="53" t="s">
        <v>39</v>
      </c>
      <c r="C11" s="21">
        <v>23</v>
      </c>
      <c r="D11" s="21">
        <v>20</v>
      </c>
      <c r="E11" s="21">
        <v>35</v>
      </c>
      <c r="F11" s="21">
        <v>29</v>
      </c>
      <c r="G11" s="77">
        <f>AVERAGE(C11:F11)</f>
        <v>26.75</v>
      </c>
      <c r="H11" s="54">
        <v>5</v>
      </c>
      <c r="I11" s="5" t="s">
        <v>106</v>
      </c>
    </row>
    <row r="12" spans="1:8" s="26" customFormat="1" ht="26.25" customHeight="1">
      <c r="A12" s="17"/>
      <c r="B12" s="75" t="s">
        <v>92</v>
      </c>
      <c r="C12" s="13"/>
      <c r="D12" s="13"/>
      <c r="E12" s="13"/>
      <c r="F12" s="13"/>
      <c r="G12" s="78"/>
      <c r="H12" s="16"/>
    </row>
    <row r="13" spans="1:9" s="22" customFormat="1" ht="26.25" customHeight="1">
      <c r="A13" s="1">
        <v>1</v>
      </c>
      <c r="B13" s="53" t="s">
        <v>39</v>
      </c>
      <c r="C13" s="1">
        <v>20</v>
      </c>
      <c r="D13" s="1">
        <v>23</v>
      </c>
      <c r="E13" s="1">
        <v>30</v>
      </c>
      <c r="F13" s="1">
        <v>28</v>
      </c>
      <c r="G13" s="76">
        <f>AVERAGE(C13:F13)</f>
        <v>25.25</v>
      </c>
      <c r="H13" s="54">
        <v>1</v>
      </c>
      <c r="I13" s="3" t="s">
        <v>106</v>
      </c>
    </row>
    <row r="14" spans="1:8" ht="12.75">
      <c r="A14" s="26"/>
      <c r="B14" s="26"/>
      <c r="C14" s="26"/>
      <c r="D14" s="26"/>
      <c r="E14" s="26"/>
      <c r="F14" s="26"/>
      <c r="G14" s="26"/>
      <c r="H14" s="26"/>
    </row>
    <row r="15" ht="15.75" hidden="1">
      <c r="A15" s="12" t="s">
        <v>31</v>
      </c>
    </row>
    <row r="16" ht="15.75" hidden="1">
      <c r="A16" s="12" t="s">
        <v>32</v>
      </c>
    </row>
    <row r="17" ht="15.75" hidden="1">
      <c r="A17" s="12" t="s">
        <v>30</v>
      </c>
    </row>
    <row r="18" spans="1:2" ht="15.75" hidden="1">
      <c r="A18" s="48" t="s">
        <v>98</v>
      </c>
      <c r="B18" t="s">
        <v>102</v>
      </c>
    </row>
    <row r="19" spans="1:2" ht="15.75" hidden="1">
      <c r="A19" s="48" t="s">
        <v>99</v>
      </c>
      <c r="B19" t="s">
        <v>27</v>
      </c>
    </row>
    <row r="20" spans="1:2" ht="15.75" hidden="1">
      <c r="A20" s="48" t="s">
        <v>100</v>
      </c>
      <c r="B20" t="s">
        <v>103</v>
      </c>
    </row>
    <row r="21" spans="1:2" ht="15.75" hidden="1">
      <c r="A21" s="48" t="s">
        <v>101</v>
      </c>
      <c r="B21" t="s">
        <v>104</v>
      </c>
    </row>
  </sheetData>
  <sheetProtection/>
  <mergeCells count="2">
    <mergeCell ref="A1:I1"/>
    <mergeCell ref="B2:I2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Z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8.28125" style="0" customWidth="1"/>
    <col min="4" max="4" width="7.421875" style="0" customWidth="1"/>
    <col min="5" max="5" width="9.28125" style="0" customWidth="1"/>
    <col min="6" max="6" width="8.7109375" style="0" customWidth="1"/>
    <col min="7" max="7" width="6.28125" style="0" customWidth="1"/>
    <col min="8" max="22" width="5.28125" style="0" customWidth="1"/>
    <col min="23" max="23" width="10.00390625" style="0" customWidth="1"/>
    <col min="24" max="24" width="7.8515625" style="0" customWidth="1"/>
    <col min="25" max="26" width="9.140625" style="26" customWidth="1"/>
  </cols>
  <sheetData>
    <row r="1" spans="1:24" ht="31.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25.5" customHeight="1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ht="15.75" customHeight="1">
      <c r="B3" s="12" t="s">
        <v>28</v>
      </c>
    </row>
    <row r="4" spans="1:26" s="58" customFormat="1" ht="82.5" customHeight="1">
      <c r="A4" s="3" t="s">
        <v>0</v>
      </c>
      <c r="B4" s="3" t="s">
        <v>1</v>
      </c>
      <c r="C4" s="2" t="s">
        <v>124</v>
      </c>
      <c r="D4" s="2" t="s">
        <v>125</v>
      </c>
      <c r="E4" s="2" t="s">
        <v>126</v>
      </c>
      <c r="F4" s="2" t="s">
        <v>24</v>
      </c>
      <c r="G4" s="63" t="s">
        <v>107</v>
      </c>
      <c r="H4" s="64" t="s">
        <v>108</v>
      </c>
      <c r="I4" s="64" t="s">
        <v>109</v>
      </c>
      <c r="J4" s="64" t="s">
        <v>110</v>
      </c>
      <c r="K4" s="64" t="s">
        <v>111</v>
      </c>
      <c r="L4" s="64" t="s">
        <v>112</v>
      </c>
      <c r="M4" s="64" t="s">
        <v>113</v>
      </c>
      <c r="N4" s="64" t="s">
        <v>121</v>
      </c>
      <c r="O4" s="64" t="s">
        <v>114</v>
      </c>
      <c r="P4" s="64" t="s">
        <v>122</v>
      </c>
      <c r="Q4" s="64" t="s">
        <v>115</v>
      </c>
      <c r="R4" s="64" t="s">
        <v>116</v>
      </c>
      <c r="S4" s="64" t="s">
        <v>117</v>
      </c>
      <c r="T4" s="64" t="s">
        <v>118</v>
      </c>
      <c r="U4" s="64" t="s">
        <v>119</v>
      </c>
      <c r="V4" s="64" t="s">
        <v>120</v>
      </c>
      <c r="W4" s="2" t="s">
        <v>80</v>
      </c>
      <c r="X4" s="2" t="s">
        <v>5</v>
      </c>
      <c r="Y4" s="26"/>
      <c r="Z4" s="26"/>
    </row>
    <row r="5" spans="1:24" s="26" customFormat="1" ht="26.25" customHeight="1">
      <c r="A5" s="16"/>
      <c r="B5" s="16" t="s">
        <v>91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6" s="57" customFormat="1" ht="15.75">
      <c r="A6" s="3">
        <v>1</v>
      </c>
      <c r="B6" s="29" t="s">
        <v>39</v>
      </c>
      <c r="C6" s="6">
        <v>0.041666666666666664</v>
      </c>
      <c r="D6" s="60">
        <v>0.03680555555555556</v>
      </c>
      <c r="E6" s="6">
        <v>0.21458333333333335</v>
      </c>
      <c r="F6" s="6">
        <v>0.13611111111111113</v>
      </c>
      <c r="G6" s="8"/>
      <c r="H6" s="15">
        <v>0</v>
      </c>
      <c r="I6" s="15">
        <v>1</v>
      </c>
      <c r="J6" s="15">
        <v>0</v>
      </c>
      <c r="K6" s="15">
        <v>8</v>
      </c>
      <c r="L6" s="15">
        <v>3</v>
      </c>
      <c r="M6" s="15">
        <v>0</v>
      </c>
      <c r="N6" s="61">
        <v>2</v>
      </c>
      <c r="O6" s="15">
        <v>6</v>
      </c>
      <c r="P6" s="15">
        <v>4</v>
      </c>
      <c r="Q6" s="15">
        <v>3</v>
      </c>
      <c r="R6" s="15">
        <v>0</v>
      </c>
      <c r="S6" s="15">
        <v>0</v>
      </c>
      <c r="T6" s="15">
        <v>8</v>
      </c>
      <c r="U6" s="15">
        <v>6</v>
      </c>
      <c r="V6" s="15">
        <v>3</v>
      </c>
      <c r="W6" s="7">
        <v>44</v>
      </c>
      <c r="X6" s="7">
        <v>1</v>
      </c>
      <c r="Y6" s="26"/>
      <c r="Z6" s="26"/>
    </row>
    <row r="7" spans="1:24" ht="15.75">
      <c r="A7" s="3">
        <v>2</v>
      </c>
      <c r="B7" s="27" t="s">
        <v>42</v>
      </c>
      <c r="C7" s="6">
        <v>0.052083333333333336</v>
      </c>
      <c r="D7" s="6"/>
      <c r="E7" s="6">
        <v>0.20046296296296295</v>
      </c>
      <c r="F7" s="6">
        <v>0.1483796296296296</v>
      </c>
      <c r="G7" s="8">
        <v>0</v>
      </c>
      <c r="H7" s="15">
        <v>0</v>
      </c>
      <c r="I7" s="15">
        <v>0</v>
      </c>
      <c r="J7" s="15">
        <v>0</v>
      </c>
      <c r="K7" s="15">
        <v>15</v>
      </c>
      <c r="L7" s="15">
        <v>3</v>
      </c>
      <c r="M7" s="15">
        <v>0</v>
      </c>
      <c r="N7" s="61">
        <v>8</v>
      </c>
      <c r="O7" s="15">
        <v>10</v>
      </c>
      <c r="P7" s="15">
        <v>4</v>
      </c>
      <c r="Q7" s="15">
        <v>2</v>
      </c>
      <c r="R7" s="15">
        <v>0</v>
      </c>
      <c r="S7" s="15">
        <v>6</v>
      </c>
      <c r="T7" s="15">
        <v>6</v>
      </c>
      <c r="U7" s="15">
        <v>9</v>
      </c>
      <c r="V7" s="15">
        <v>0</v>
      </c>
      <c r="W7" s="7">
        <v>63</v>
      </c>
      <c r="X7" s="7">
        <v>2</v>
      </c>
    </row>
    <row r="8" spans="1:24" ht="15.75">
      <c r="A8" s="3">
        <v>3</v>
      </c>
      <c r="B8" s="31" t="s">
        <v>56</v>
      </c>
      <c r="C8" s="6">
        <v>0.020833333333333332</v>
      </c>
      <c r="D8" s="6"/>
      <c r="E8" s="6">
        <v>0.16944444444444443</v>
      </c>
      <c r="F8" s="6">
        <v>0.14861111111111108</v>
      </c>
      <c r="G8" s="8"/>
      <c r="H8" s="15">
        <v>0</v>
      </c>
      <c r="I8" s="15">
        <v>18</v>
      </c>
      <c r="J8" s="15">
        <v>0</v>
      </c>
      <c r="K8" s="15">
        <v>7</v>
      </c>
      <c r="L8" s="15">
        <v>3</v>
      </c>
      <c r="M8" s="15">
        <v>3</v>
      </c>
      <c r="N8" s="61">
        <v>8</v>
      </c>
      <c r="O8" s="15">
        <v>6</v>
      </c>
      <c r="P8" s="15">
        <v>4</v>
      </c>
      <c r="Q8" s="15">
        <v>0</v>
      </c>
      <c r="R8" s="15">
        <v>0</v>
      </c>
      <c r="S8" s="15">
        <v>3</v>
      </c>
      <c r="T8" s="15">
        <v>2</v>
      </c>
      <c r="U8" s="15">
        <v>12</v>
      </c>
      <c r="V8" s="15">
        <v>0</v>
      </c>
      <c r="W8" s="7">
        <v>66</v>
      </c>
      <c r="X8" s="7">
        <v>3</v>
      </c>
    </row>
    <row r="9" spans="1:24" ht="15.75">
      <c r="A9" s="3">
        <v>4</v>
      </c>
      <c r="B9" s="29" t="s">
        <v>36</v>
      </c>
      <c r="C9" s="6">
        <v>0</v>
      </c>
      <c r="D9" s="6"/>
      <c r="E9" s="6">
        <v>0.15555555555555556</v>
      </c>
      <c r="F9" s="6">
        <v>0.15555555555555556</v>
      </c>
      <c r="G9" s="8"/>
      <c r="H9" s="15">
        <v>0</v>
      </c>
      <c r="I9" s="15">
        <v>0</v>
      </c>
      <c r="J9" s="15">
        <v>10</v>
      </c>
      <c r="K9" s="15">
        <v>2</v>
      </c>
      <c r="L9" s="15">
        <v>13</v>
      </c>
      <c r="M9" s="15">
        <v>3</v>
      </c>
      <c r="N9" s="61">
        <v>0</v>
      </c>
      <c r="O9" s="15">
        <v>6</v>
      </c>
      <c r="P9" s="15">
        <v>4</v>
      </c>
      <c r="Q9" s="15">
        <v>0</v>
      </c>
      <c r="R9" s="15">
        <v>0</v>
      </c>
      <c r="S9" s="15">
        <v>12</v>
      </c>
      <c r="T9" s="15">
        <v>2</v>
      </c>
      <c r="U9" s="15">
        <v>12</v>
      </c>
      <c r="V9" s="15">
        <v>5</v>
      </c>
      <c r="W9" s="7">
        <v>69</v>
      </c>
      <c r="X9" s="7">
        <v>4</v>
      </c>
    </row>
    <row r="10" spans="1:26" s="58" customFormat="1" ht="15.75">
      <c r="A10" s="3">
        <v>5</v>
      </c>
      <c r="B10" s="30" t="s">
        <v>48</v>
      </c>
      <c r="C10" s="6">
        <v>0.03125</v>
      </c>
      <c r="D10" s="6"/>
      <c r="E10" s="6">
        <v>0.2152777777777778</v>
      </c>
      <c r="F10" s="6">
        <v>0.1840277777777778</v>
      </c>
      <c r="G10" s="8">
        <v>25</v>
      </c>
      <c r="H10" s="15">
        <v>20</v>
      </c>
      <c r="I10" s="15">
        <v>4</v>
      </c>
      <c r="J10" s="15">
        <v>15</v>
      </c>
      <c r="K10" s="15">
        <v>8</v>
      </c>
      <c r="L10" s="15">
        <v>11</v>
      </c>
      <c r="M10" s="15">
        <v>12</v>
      </c>
      <c r="N10" s="61">
        <v>10</v>
      </c>
      <c r="O10" s="15" t="s">
        <v>123</v>
      </c>
      <c r="P10" s="15">
        <v>4</v>
      </c>
      <c r="Q10" s="15">
        <v>4</v>
      </c>
      <c r="R10" s="15">
        <v>0</v>
      </c>
      <c r="S10" s="15">
        <v>19</v>
      </c>
      <c r="T10" s="15">
        <v>15</v>
      </c>
      <c r="U10" s="15" t="s">
        <v>123</v>
      </c>
      <c r="V10" s="15" t="s">
        <v>123</v>
      </c>
      <c r="W10" s="7">
        <v>147</v>
      </c>
      <c r="X10" s="7">
        <v>5</v>
      </c>
      <c r="Y10" s="26"/>
      <c r="Z10" s="26"/>
    </row>
    <row r="11" spans="1:24" s="26" customFormat="1" ht="26.25" customHeight="1">
      <c r="A11" s="16"/>
      <c r="B11" s="16" t="s">
        <v>92</v>
      </c>
      <c r="C11" s="59"/>
      <c r="D11" s="59"/>
      <c r="E11" s="59"/>
      <c r="F11" s="59"/>
      <c r="G11" s="59"/>
      <c r="H11" s="19"/>
      <c r="I11" s="19"/>
      <c r="J11" s="19"/>
      <c r="K11" s="19"/>
      <c r="L11" s="19"/>
      <c r="M11" s="19"/>
      <c r="N11" s="62"/>
      <c r="O11" s="19"/>
      <c r="P11" s="19"/>
      <c r="Q11" s="19"/>
      <c r="R11" s="19"/>
      <c r="S11" s="19"/>
      <c r="T11" s="19"/>
      <c r="U11" s="19"/>
      <c r="V11" s="19"/>
      <c r="W11" s="11"/>
      <c r="X11" s="11"/>
    </row>
    <row r="12" spans="1:26" s="57" customFormat="1" ht="16.5" customHeight="1">
      <c r="A12" s="3">
        <v>1</v>
      </c>
      <c r="B12" s="29" t="s">
        <v>39</v>
      </c>
      <c r="C12" s="6">
        <v>0.010416666666666666</v>
      </c>
      <c r="D12" s="6">
        <v>0.01875</v>
      </c>
      <c r="E12" s="6">
        <v>0.21180555555555555</v>
      </c>
      <c r="F12" s="6">
        <v>0.1826388888888889</v>
      </c>
      <c r="G12" s="8">
        <v>23</v>
      </c>
      <c r="H12" s="15">
        <v>20</v>
      </c>
      <c r="I12" s="15">
        <v>25</v>
      </c>
      <c r="J12" s="15">
        <v>15</v>
      </c>
      <c r="K12" s="15">
        <v>18</v>
      </c>
      <c r="L12" s="15">
        <v>0</v>
      </c>
      <c r="M12" s="15">
        <v>3</v>
      </c>
      <c r="N12" s="61">
        <v>0</v>
      </c>
      <c r="O12" s="15">
        <v>0</v>
      </c>
      <c r="P12" s="15">
        <v>4</v>
      </c>
      <c r="Q12" s="15">
        <v>3</v>
      </c>
      <c r="R12" s="15">
        <v>6</v>
      </c>
      <c r="S12" s="15">
        <v>80</v>
      </c>
      <c r="T12" s="15">
        <v>8</v>
      </c>
      <c r="U12" s="15">
        <v>15</v>
      </c>
      <c r="V12" s="15">
        <v>13</v>
      </c>
      <c r="W12" s="7">
        <v>233</v>
      </c>
      <c r="X12" s="7">
        <v>1</v>
      </c>
      <c r="Y12" s="26"/>
      <c r="Z12" s="26"/>
    </row>
    <row r="13" ht="15.75">
      <c r="B13" s="9"/>
    </row>
    <row r="14" ht="15.75">
      <c r="B14" s="9" t="s">
        <v>10</v>
      </c>
    </row>
    <row r="15" ht="15.75">
      <c r="B15" s="9"/>
    </row>
  </sheetData>
  <sheetProtection/>
  <mergeCells count="2">
    <mergeCell ref="A1:X1"/>
    <mergeCell ref="A2:X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8.00390625" style="0" customWidth="1"/>
    <col min="4" max="4" width="9.00390625" style="0" customWidth="1"/>
    <col min="5" max="5" width="7.7109375" style="0" customWidth="1"/>
    <col min="6" max="6" width="7.140625" style="0" customWidth="1"/>
    <col min="7" max="7" width="7.7109375" style="0" customWidth="1"/>
    <col min="8" max="8" width="7.7109375" style="0" hidden="1" customWidth="1"/>
    <col min="9" max="11" width="9.57421875" style="0" hidden="1" customWidth="1"/>
    <col min="12" max="12" width="9.57421875" style="0" customWidth="1"/>
    <col min="13" max="13" width="8.00390625" style="0" customWidth="1"/>
    <col min="14" max="14" width="7.28125" style="0" customWidth="1"/>
    <col min="15" max="15" width="10.140625" style="0" customWidth="1"/>
    <col min="16" max="16" width="7.7109375" style="0" customWidth="1"/>
    <col min="17" max="17" width="6.28125" style="0" customWidth="1"/>
    <col min="18" max="18" width="7.140625" style="0" customWidth="1"/>
    <col min="19" max="19" width="11.140625" style="0" customWidth="1"/>
    <col min="20" max="21" width="7.7109375" style="0" customWidth="1"/>
    <col min="22" max="22" width="9.140625" style="0" customWidth="1"/>
  </cols>
  <sheetData>
    <row r="1" spans="1:22" ht="18.7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20.25" customHeight="1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25.5" customHeight="1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5:22" ht="12.75">
      <c r="E4" s="43">
        <v>0.00034722222222222224</v>
      </c>
      <c r="V4" s="43">
        <v>0.00034722222222222224</v>
      </c>
    </row>
    <row r="5" spans="1:23" ht="31.5" customHeight="1">
      <c r="A5" s="81" t="s">
        <v>0</v>
      </c>
      <c r="B5" s="81" t="s">
        <v>1</v>
      </c>
      <c r="C5" s="86" t="s">
        <v>17</v>
      </c>
      <c r="D5" s="86"/>
      <c r="E5" s="86"/>
      <c r="F5" s="86"/>
      <c r="G5" s="79" t="s">
        <v>18</v>
      </c>
      <c r="H5" s="79"/>
      <c r="I5" s="79"/>
      <c r="J5" s="79"/>
      <c r="K5" s="79"/>
      <c r="L5" s="79"/>
      <c r="M5" s="79"/>
      <c r="N5" s="79"/>
      <c r="O5" s="80" t="s">
        <v>19</v>
      </c>
      <c r="P5" s="80"/>
      <c r="Q5" s="80" t="s">
        <v>20</v>
      </c>
      <c r="R5" s="80"/>
      <c r="S5" s="2" t="s">
        <v>21</v>
      </c>
      <c r="T5" s="80" t="s">
        <v>22</v>
      </c>
      <c r="U5" s="80"/>
      <c r="V5" s="81" t="s">
        <v>13</v>
      </c>
      <c r="W5" s="81" t="s">
        <v>5</v>
      </c>
    </row>
    <row r="6" spans="1:23" ht="30.75" customHeight="1">
      <c r="A6" s="81"/>
      <c r="B6" s="81"/>
      <c r="C6" s="1" t="s">
        <v>2</v>
      </c>
      <c r="D6" s="1" t="s">
        <v>3</v>
      </c>
      <c r="E6" s="1" t="s">
        <v>4</v>
      </c>
      <c r="F6" s="39" t="s">
        <v>5</v>
      </c>
      <c r="G6" s="2" t="s">
        <v>6</v>
      </c>
      <c r="H6" s="2" t="s">
        <v>76</v>
      </c>
      <c r="I6" s="2" t="s">
        <v>77</v>
      </c>
      <c r="J6" s="2" t="s">
        <v>78</v>
      </c>
      <c r="K6" s="2" t="s">
        <v>79</v>
      </c>
      <c r="L6" s="2" t="s">
        <v>80</v>
      </c>
      <c r="M6" s="2" t="s">
        <v>4</v>
      </c>
      <c r="N6" s="41" t="s">
        <v>5</v>
      </c>
      <c r="O6" s="2" t="s">
        <v>3</v>
      </c>
      <c r="P6" s="41" t="s">
        <v>5</v>
      </c>
      <c r="Q6" s="2" t="s">
        <v>12</v>
      </c>
      <c r="R6" s="41" t="s">
        <v>5</v>
      </c>
      <c r="S6" s="41" t="s">
        <v>5</v>
      </c>
      <c r="T6" s="2" t="s">
        <v>12</v>
      </c>
      <c r="U6" s="41" t="s">
        <v>5</v>
      </c>
      <c r="V6" s="81"/>
      <c r="W6" s="81"/>
    </row>
    <row r="7" spans="1:22" s="26" customFormat="1" ht="30.75" customHeight="1">
      <c r="A7" s="16"/>
      <c r="B7" s="16" t="s">
        <v>91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3" ht="15.75">
      <c r="A8" s="3">
        <v>1</v>
      </c>
      <c r="B8" s="27" t="s">
        <v>42</v>
      </c>
      <c r="C8" s="37">
        <v>0.006018518518518518</v>
      </c>
      <c r="D8" s="5">
        <v>33</v>
      </c>
      <c r="E8" s="4">
        <f>(D8*$E$4)+C8</f>
        <v>0.01747685185185185</v>
      </c>
      <c r="F8" s="40">
        <f>_xlfn.RANK.EQ(E8,$E$8:$E$12,1)</f>
        <v>3</v>
      </c>
      <c r="G8" s="6">
        <v>0.012824074074074073</v>
      </c>
      <c r="H8" s="15">
        <v>0</v>
      </c>
      <c r="I8" s="7">
        <v>3</v>
      </c>
      <c r="J8" s="7">
        <v>9</v>
      </c>
      <c r="K8" s="7">
        <v>0</v>
      </c>
      <c r="L8" s="7">
        <f>SUM(H8:K8)</f>
        <v>12</v>
      </c>
      <c r="M8" s="4">
        <f>(L8*$V$4)+G8</f>
        <v>0.01699074074074074</v>
      </c>
      <c r="N8" s="42">
        <f>_xlfn.RANK.EQ(M8,$M$8:$M$12,1)</f>
        <v>2</v>
      </c>
      <c r="O8" s="23">
        <f>'Маршрут расчет '!W6</f>
        <v>63</v>
      </c>
      <c r="P8" s="41">
        <f>'Маршрут расчет '!X6</f>
        <v>2</v>
      </c>
      <c r="Q8" s="8">
        <v>44</v>
      </c>
      <c r="R8" s="42">
        <v>2</v>
      </c>
      <c r="S8" s="42">
        <v>2</v>
      </c>
      <c r="T8" s="4">
        <v>0.008263888888888888</v>
      </c>
      <c r="U8" s="42">
        <v>1</v>
      </c>
      <c r="V8" s="7">
        <f>(F8*3)+(N8*3)+(P8*3)+(R8*1)+(S8*0.5)+(U8*1)</f>
        <v>25</v>
      </c>
      <c r="W8" s="24"/>
    </row>
    <row r="9" spans="1:23" ht="15.75">
      <c r="A9" s="3">
        <v>2</v>
      </c>
      <c r="B9" s="30" t="s">
        <v>48</v>
      </c>
      <c r="C9" s="37">
        <v>0.00920138888888889</v>
      </c>
      <c r="D9" s="5">
        <v>20</v>
      </c>
      <c r="E9" s="4">
        <f>(D9*$E$4)+C9</f>
        <v>0.016145833333333335</v>
      </c>
      <c r="F9" s="40">
        <f>_xlfn.RANK.EQ(E9,$E$8:$E$12,1)</f>
        <v>2</v>
      </c>
      <c r="G9" s="6">
        <v>0.02361111111111111</v>
      </c>
      <c r="H9" s="15">
        <v>6</v>
      </c>
      <c r="I9" s="7">
        <v>0</v>
      </c>
      <c r="J9" s="7">
        <v>6</v>
      </c>
      <c r="K9" s="7">
        <v>0</v>
      </c>
      <c r="L9" s="7">
        <f>SUM(H9:K9)</f>
        <v>12</v>
      </c>
      <c r="M9" s="4">
        <f>(L9*$V$4)+G9</f>
        <v>0.027777777777777776</v>
      </c>
      <c r="N9" s="42">
        <f>_xlfn.RANK.EQ(M9,$M$8:$M$12,1)</f>
        <v>5</v>
      </c>
      <c r="O9" s="23">
        <f>'Маршрут расчет '!W7</f>
        <v>147</v>
      </c>
      <c r="P9" s="41">
        <f>'Маршрут расчет '!X7</f>
        <v>5</v>
      </c>
      <c r="Q9" s="8">
        <v>20.4</v>
      </c>
      <c r="R9" s="42">
        <v>5</v>
      </c>
      <c r="S9" s="42">
        <v>1</v>
      </c>
      <c r="T9" s="4">
        <v>0.009664351851851851</v>
      </c>
      <c r="U9" s="42">
        <v>3</v>
      </c>
      <c r="V9" s="7">
        <f>(F9*3)+(N9*3)+(P9*3)+(R9*1)+(S9*0.5)+(U9*1)</f>
        <v>44.5</v>
      </c>
      <c r="W9" s="24"/>
    </row>
    <row r="10" spans="1:23" ht="15.75">
      <c r="A10" s="3">
        <v>3</v>
      </c>
      <c r="B10" s="31" t="s">
        <v>56</v>
      </c>
      <c r="C10" s="37">
        <v>0.008993055555555554</v>
      </c>
      <c r="D10" s="5">
        <v>10</v>
      </c>
      <c r="E10" s="4">
        <f>(D10*$E$4)+C10</f>
        <v>0.012465277777777777</v>
      </c>
      <c r="F10" s="40">
        <f>_xlfn.RANK.EQ(E10,$E$8:$E$12,1)</f>
        <v>1</v>
      </c>
      <c r="G10" s="6">
        <v>0.01113425925925926</v>
      </c>
      <c r="H10" s="15">
        <v>3</v>
      </c>
      <c r="I10" s="7">
        <v>0</v>
      </c>
      <c r="J10" s="7">
        <v>1</v>
      </c>
      <c r="K10" s="7">
        <v>0</v>
      </c>
      <c r="L10" s="7">
        <f>SUM(H10:K10)</f>
        <v>4</v>
      </c>
      <c r="M10" s="4">
        <f>(L10*$V$4)+G10</f>
        <v>0.01252314814814815</v>
      </c>
      <c r="N10" s="42">
        <f>_xlfn.RANK.EQ(M10,$M$8:$M$12,1)</f>
        <v>1</v>
      </c>
      <c r="O10" s="23">
        <f>'Маршрут расчет '!W8</f>
        <v>66</v>
      </c>
      <c r="P10" s="41">
        <f>'Маршрут расчет '!X8</f>
        <v>3</v>
      </c>
      <c r="Q10" s="8">
        <v>35.8</v>
      </c>
      <c r="R10" s="42">
        <v>3</v>
      </c>
      <c r="S10" s="42">
        <v>3</v>
      </c>
      <c r="T10" s="4">
        <v>0.009699074074074074</v>
      </c>
      <c r="U10" s="42">
        <v>4</v>
      </c>
      <c r="V10" s="7">
        <f>(F10*3)+(N10*3)+(P10*3)+(R10*1)+(S10*0.5)+(U10*1)</f>
        <v>23.5</v>
      </c>
      <c r="W10" s="24"/>
    </row>
    <row r="11" spans="1:23" ht="15.75">
      <c r="A11" s="3">
        <v>4</v>
      </c>
      <c r="B11" s="29" t="s">
        <v>39</v>
      </c>
      <c r="C11" s="37">
        <v>0.008773148148148148</v>
      </c>
      <c r="D11" s="5">
        <v>40</v>
      </c>
      <c r="E11" s="4">
        <f>(D11*$E$4)+C11</f>
        <v>0.022662037037037036</v>
      </c>
      <c r="F11" s="40">
        <f>_xlfn.RANK.EQ(E11,$E$8:$E$12,1)</f>
        <v>5</v>
      </c>
      <c r="G11" s="6">
        <v>0.013784722222222224</v>
      </c>
      <c r="H11" s="15">
        <v>3</v>
      </c>
      <c r="I11" s="7">
        <v>3</v>
      </c>
      <c r="J11" s="7">
        <v>10</v>
      </c>
      <c r="K11" s="7">
        <v>0</v>
      </c>
      <c r="L11" s="7">
        <f>SUM(H11:K11)</f>
        <v>16</v>
      </c>
      <c r="M11" s="4">
        <f>(L11*$V$4)+G11</f>
        <v>0.01934027777777778</v>
      </c>
      <c r="N11" s="42">
        <f>_xlfn.RANK.EQ(M11,$M$8:$M$12,1)</f>
        <v>3</v>
      </c>
      <c r="O11" s="23">
        <f>'Маршрут расчет '!W9</f>
        <v>44</v>
      </c>
      <c r="P11" s="41">
        <f>'Маршрут расчет '!X9</f>
        <v>1</v>
      </c>
      <c r="Q11" s="8">
        <v>23.1</v>
      </c>
      <c r="R11" s="42">
        <v>4</v>
      </c>
      <c r="S11" s="42">
        <v>5</v>
      </c>
      <c r="T11" s="4">
        <v>0.009722222222222222</v>
      </c>
      <c r="U11" s="42">
        <v>5</v>
      </c>
      <c r="V11" s="7">
        <f>(F11*3)+(N11*3)+(P11*3)+(R11*1)+(S11*0.5)+(U11*1)</f>
        <v>38.5</v>
      </c>
      <c r="W11" s="24"/>
    </row>
    <row r="12" spans="1:23" ht="15.75">
      <c r="A12" s="3">
        <v>5</v>
      </c>
      <c r="B12" s="29" t="s">
        <v>36</v>
      </c>
      <c r="C12" s="37">
        <v>0.00920138888888889</v>
      </c>
      <c r="D12" s="5">
        <v>26</v>
      </c>
      <c r="E12" s="4">
        <f>(D12*$E$4)+C12</f>
        <v>0.018229166666666668</v>
      </c>
      <c r="F12" s="40">
        <f>_xlfn.RANK.EQ(E12,$E$8:$E$12,1)</f>
        <v>4</v>
      </c>
      <c r="G12" s="6">
        <v>0.015324074074074073</v>
      </c>
      <c r="H12" s="15">
        <v>1</v>
      </c>
      <c r="I12" s="7">
        <v>3</v>
      </c>
      <c r="J12" s="7">
        <v>12</v>
      </c>
      <c r="K12" s="7">
        <v>0</v>
      </c>
      <c r="L12" s="7">
        <f>SUM(H12:K12)</f>
        <v>16</v>
      </c>
      <c r="M12" s="4">
        <f>(L12*$V$4)+G12</f>
        <v>0.02087962962962963</v>
      </c>
      <c r="N12" s="42">
        <f>_xlfn.RANK.EQ(M12,$M$8:$M$12,1)</f>
        <v>4</v>
      </c>
      <c r="O12" s="23">
        <f>'Маршрут расчет '!W10</f>
        <v>69</v>
      </c>
      <c r="P12" s="41">
        <f>'Маршрут расчет '!X10</f>
        <v>4</v>
      </c>
      <c r="Q12" s="8">
        <v>53.5</v>
      </c>
      <c r="R12" s="42">
        <v>1</v>
      </c>
      <c r="S12" s="42">
        <v>4</v>
      </c>
      <c r="T12" s="4">
        <v>0.0090625</v>
      </c>
      <c r="U12" s="42">
        <v>2</v>
      </c>
      <c r="V12" s="7">
        <f>(F12*3)+(N12*3)+(P12*3)+(R12*1)+(S12*0.5)+(U12*1)</f>
        <v>41</v>
      </c>
      <c r="W12" s="24"/>
    </row>
    <row r="13" spans="1:22" s="26" customFormat="1" ht="30.75" customHeight="1">
      <c r="A13" s="16"/>
      <c r="B13" s="16" t="s">
        <v>92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3" ht="15.75">
      <c r="A14" s="3">
        <v>1</v>
      </c>
      <c r="B14" s="29" t="s">
        <v>39</v>
      </c>
      <c r="C14" s="37">
        <v>0.013229166666666667</v>
      </c>
      <c r="D14" s="5">
        <v>42</v>
      </c>
      <c r="E14" s="4">
        <f>(D14*$E$4)+C14</f>
        <v>0.0278125</v>
      </c>
      <c r="F14" s="40">
        <v>1</v>
      </c>
      <c r="G14" s="6">
        <v>0.021585648148148145</v>
      </c>
      <c r="H14" s="15">
        <v>0</v>
      </c>
      <c r="I14" s="15">
        <v>0</v>
      </c>
      <c r="J14" s="15">
        <v>4</v>
      </c>
      <c r="K14" s="15">
        <v>0</v>
      </c>
      <c r="L14" s="15">
        <f>SUM(H14:K14)</f>
        <v>4</v>
      </c>
      <c r="M14" s="4">
        <f>(L14*$V$4)+G14</f>
        <v>0.022974537037037033</v>
      </c>
      <c r="N14" s="42">
        <v>1</v>
      </c>
      <c r="O14" s="23"/>
      <c r="P14" s="7"/>
      <c r="Q14" s="8">
        <v>26.1</v>
      </c>
      <c r="R14" s="42">
        <v>1</v>
      </c>
      <c r="S14" s="7">
        <v>1</v>
      </c>
      <c r="T14" s="4">
        <v>0.010104166666666668</v>
      </c>
      <c r="U14" s="42">
        <v>1</v>
      </c>
      <c r="V14" s="7">
        <f>(F14*3)+(N14*3)+(P14*3)+(R14*1)+(S14*0.5)+(U14*1)</f>
        <v>8.5</v>
      </c>
      <c r="W14" s="24"/>
    </row>
    <row r="15" spans="2:5" ht="15.75">
      <c r="B15" s="9"/>
      <c r="C15" s="9"/>
      <c r="D15" s="10"/>
      <c r="E15" s="10"/>
    </row>
    <row r="16" spans="2:5" ht="15.75">
      <c r="B16" s="9" t="s">
        <v>10</v>
      </c>
      <c r="C16" s="9"/>
      <c r="D16" s="10"/>
      <c r="E16" s="10"/>
    </row>
    <row r="17" spans="2:5" ht="15.75">
      <c r="B17" s="9"/>
      <c r="C17" s="9"/>
      <c r="D17" s="10"/>
      <c r="E17" s="10"/>
    </row>
    <row r="18" spans="2:5" ht="15.75">
      <c r="B18" s="9"/>
      <c r="C18" s="9"/>
      <c r="D18" s="10"/>
      <c r="E18" s="10"/>
    </row>
    <row r="19" spans="2:5" ht="15.75">
      <c r="B19" s="9"/>
      <c r="C19" s="9"/>
      <c r="D19" s="10"/>
      <c r="E19" s="10"/>
    </row>
    <row r="20" spans="2:5" ht="15.75">
      <c r="B20" s="9"/>
      <c r="C20" s="9"/>
      <c r="D20" s="10"/>
      <c r="E20" s="10"/>
    </row>
  </sheetData>
  <sheetProtection/>
  <mergeCells count="14">
    <mergeCell ref="C5:F5"/>
    <mergeCell ref="G5:N5"/>
    <mergeCell ref="O5:P5"/>
    <mergeCell ref="Q5:R5"/>
    <mergeCell ref="T5:U5"/>
    <mergeCell ref="V5:V6"/>
    <mergeCell ref="C7:V7"/>
    <mergeCell ref="C13:V13"/>
    <mergeCell ref="W5:W6"/>
    <mergeCell ref="A1:V1"/>
    <mergeCell ref="A2:V2"/>
    <mergeCell ref="A3:V3"/>
    <mergeCell ref="A5:A6"/>
    <mergeCell ref="B5:B6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Z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8.28125" style="0" customWidth="1"/>
    <col min="4" max="4" width="7.421875" style="0" customWidth="1"/>
    <col min="5" max="5" width="9.28125" style="0" customWidth="1"/>
    <col min="6" max="6" width="8.7109375" style="0" customWidth="1"/>
    <col min="7" max="7" width="6.28125" style="0" customWidth="1"/>
    <col min="8" max="22" width="5.28125" style="0" customWidth="1"/>
    <col min="23" max="23" width="10.00390625" style="0" customWidth="1"/>
    <col min="24" max="24" width="7.8515625" style="0" customWidth="1"/>
    <col min="25" max="26" width="9.140625" style="26" customWidth="1"/>
  </cols>
  <sheetData>
    <row r="1" spans="1:24" ht="31.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25.5" customHeight="1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ht="15.75" customHeight="1">
      <c r="B3" s="12" t="s">
        <v>28</v>
      </c>
    </row>
    <row r="4" spans="1:26" s="58" customFormat="1" ht="82.5" customHeight="1">
      <c r="A4" s="3" t="s">
        <v>0</v>
      </c>
      <c r="B4" s="3" t="s">
        <v>1</v>
      </c>
      <c r="C4" s="2" t="s">
        <v>124</v>
      </c>
      <c r="D4" s="2" t="s">
        <v>125</v>
      </c>
      <c r="E4" s="2" t="s">
        <v>126</v>
      </c>
      <c r="F4" s="2" t="s">
        <v>24</v>
      </c>
      <c r="G4" s="63" t="s">
        <v>107</v>
      </c>
      <c r="H4" s="64" t="s">
        <v>108</v>
      </c>
      <c r="I4" s="64" t="s">
        <v>109</v>
      </c>
      <c r="J4" s="64" t="s">
        <v>110</v>
      </c>
      <c r="K4" s="64" t="s">
        <v>111</v>
      </c>
      <c r="L4" s="64" t="s">
        <v>112</v>
      </c>
      <c r="M4" s="64" t="s">
        <v>113</v>
      </c>
      <c r="N4" s="64" t="s">
        <v>121</v>
      </c>
      <c r="O4" s="64" t="s">
        <v>114</v>
      </c>
      <c r="P4" s="64" t="s">
        <v>122</v>
      </c>
      <c r="Q4" s="64" t="s">
        <v>115</v>
      </c>
      <c r="R4" s="64" t="s">
        <v>116</v>
      </c>
      <c r="S4" s="64" t="s">
        <v>117</v>
      </c>
      <c r="T4" s="64" t="s">
        <v>118</v>
      </c>
      <c r="U4" s="64" t="s">
        <v>119</v>
      </c>
      <c r="V4" s="64" t="s">
        <v>120</v>
      </c>
      <c r="W4" s="2" t="s">
        <v>80</v>
      </c>
      <c r="X4" s="2" t="s">
        <v>5</v>
      </c>
      <c r="Y4" s="26"/>
      <c r="Z4" s="26"/>
    </row>
    <row r="5" spans="1:24" s="26" customFormat="1" ht="26.25" customHeight="1">
      <c r="A5" s="16"/>
      <c r="B5" s="16" t="s">
        <v>91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6" s="57" customFormat="1" ht="15.75">
      <c r="A6" s="3">
        <v>1</v>
      </c>
      <c r="B6" s="27" t="s">
        <v>42</v>
      </c>
      <c r="C6" s="6">
        <v>0.052083333333333336</v>
      </c>
      <c r="D6" s="6"/>
      <c r="E6" s="6">
        <v>0.20046296296296295</v>
      </c>
      <c r="F6" s="6">
        <f>E6-D6-C6</f>
        <v>0.1483796296296296</v>
      </c>
      <c r="G6" s="8">
        <v>0</v>
      </c>
      <c r="H6" s="15">
        <v>0</v>
      </c>
      <c r="I6" s="15">
        <v>0</v>
      </c>
      <c r="J6" s="15">
        <v>0</v>
      </c>
      <c r="K6" s="15">
        <v>15</v>
      </c>
      <c r="L6" s="15">
        <v>3</v>
      </c>
      <c r="M6" s="15">
        <v>0</v>
      </c>
      <c r="N6" s="61">
        <v>8</v>
      </c>
      <c r="O6" s="15">
        <v>10</v>
      </c>
      <c r="P6" s="15">
        <v>4</v>
      </c>
      <c r="Q6" s="15">
        <v>2</v>
      </c>
      <c r="R6" s="15">
        <v>0</v>
      </c>
      <c r="S6" s="15">
        <v>6</v>
      </c>
      <c r="T6" s="15">
        <v>6</v>
      </c>
      <c r="U6" s="15">
        <v>9</v>
      </c>
      <c r="V6" s="15">
        <v>0</v>
      </c>
      <c r="W6" s="7">
        <f>SUM(G6:V6)</f>
        <v>63</v>
      </c>
      <c r="X6" s="7">
        <f>_xlfn.RANK.EQ(W6,$W$6:$W$10,1)</f>
        <v>2</v>
      </c>
      <c r="Y6" s="26"/>
      <c r="Z6" s="26"/>
    </row>
    <row r="7" spans="1:24" ht="15.75">
      <c r="A7" s="3">
        <v>2</v>
      </c>
      <c r="B7" s="30" t="s">
        <v>48</v>
      </c>
      <c r="C7" s="6">
        <v>0.03125</v>
      </c>
      <c r="D7" s="6"/>
      <c r="E7" s="6">
        <v>0.2152777777777778</v>
      </c>
      <c r="F7" s="6">
        <f>E7-D7-C7</f>
        <v>0.1840277777777778</v>
      </c>
      <c r="G7" s="8">
        <v>25</v>
      </c>
      <c r="H7" s="15">
        <v>20</v>
      </c>
      <c r="I7" s="15">
        <v>4</v>
      </c>
      <c r="J7" s="15">
        <v>15</v>
      </c>
      <c r="K7" s="15">
        <v>8</v>
      </c>
      <c r="L7" s="15">
        <v>11</v>
      </c>
      <c r="M7" s="15">
        <v>12</v>
      </c>
      <c r="N7" s="61">
        <v>10</v>
      </c>
      <c r="O7" s="15" t="s">
        <v>123</v>
      </c>
      <c r="P7" s="15">
        <v>4</v>
      </c>
      <c r="Q7" s="15">
        <v>4</v>
      </c>
      <c r="R7" s="15">
        <v>0</v>
      </c>
      <c r="S7" s="15">
        <v>19</v>
      </c>
      <c r="T7" s="15">
        <v>15</v>
      </c>
      <c r="U7" s="15" t="s">
        <v>123</v>
      </c>
      <c r="V7" s="15" t="s">
        <v>123</v>
      </c>
      <c r="W7" s="7">
        <f aca="true" t="shared" si="0" ref="W7:W12">SUM(G7:V7)</f>
        <v>147</v>
      </c>
      <c r="X7" s="7">
        <f>_xlfn.RANK.EQ(W7,$W$6:$W$10,1)</f>
        <v>5</v>
      </c>
    </row>
    <row r="8" spans="1:24" ht="15.75">
      <c r="A8" s="3">
        <v>3</v>
      </c>
      <c r="B8" s="31" t="s">
        <v>56</v>
      </c>
      <c r="C8" s="6">
        <v>0.020833333333333332</v>
      </c>
      <c r="D8" s="6"/>
      <c r="E8" s="6">
        <v>0.16944444444444443</v>
      </c>
      <c r="F8" s="6">
        <f>E8-D8-C8</f>
        <v>0.14861111111111108</v>
      </c>
      <c r="G8" s="8"/>
      <c r="H8" s="15">
        <v>0</v>
      </c>
      <c r="I8" s="15">
        <v>18</v>
      </c>
      <c r="J8" s="15">
        <v>0</v>
      </c>
      <c r="K8" s="15">
        <v>7</v>
      </c>
      <c r="L8" s="15">
        <v>3</v>
      </c>
      <c r="M8" s="15">
        <v>3</v>
      </c>
      <c r="N8" s="61">
        <v>8</v>
      </c>
      <c r="O8" s="15">
        <v>6</v>
      </c>
      <c r="P8" s="15">
        <v>4</v>
      </c>
      <c r="Q8" s="15">
        <v>0</v>
      </c>
      <c r="R8" s="15">
        <v>0</v>
      </c>
      <c r="S8" s="15">
        <v>3</v>
      </c>
      <c r="T8" s="15">
        <v>2</v>
      </c>
      <c r="U8" s="15">
        <v>12</v>
      </c>
      <c r="V8" s="15">
        <v>0</v>
      </c>
      <c r="W8" s="7">
        <f t="shared" si="0"/>
        <v>66</v>
      </c>
      <c r="X8" s="7">
        <f>_xlfn.RANK.EQ(W8,$W$6:$W$10,1)</f>
        <v>3</v>
      </c>
    </row>
    <row r="9" spans="1:24" ht="15.75">
      <c r="A9" s="3">
        <v>4</v>
      </c>
      <c r="B9" s="29" t="s">
        <v>39</v>
      </c>
      <c r="C9" s="6">
        <v>0.041666666666666664</v>
      </c>
      <c r="D9" s="60">
        <v>0.03680555555555556</v>
      </c>
      <c r="E9" s="6">
        <v>0.21458333333333335</v>
      </c>
      <c r="F9" s="6">
        <f>E9-D9-C9</f>
        <v>0.13611111111111113</v>
      </c>
      <c r="G9" s="8"/>
      <c r="H9" s="15">
        <v>0</v>
      </c>
      <c r="I9" s="15">
        <v>1</v>
      </c>
      <c r="J9" s="15">
        <v>0</v>
      </c>
      <c r="K9" s="15">
        <v>8</v>
      </c>
      <c r="L9" s="15">
        <v>3</v>
      </c>
      <c r="M9" s="15">
        <v>0</v>
      </c>
      <c r="N9" s="61">
        <v>2</v>
      </c>
      <c r="O9" s="15">
        <v>6</v>
      </c>
      <c r="P9" s="15">
        <v>4</v>
      </c>
      <c r="Q9" s="15">
        <v>3</v>
      </c>
      <c r="R9" s="15">
        <v>0</v>
      </c>
      <c r="S9" s="15">
        <v>0</v>
      </c>
      <c r="T9" s="15">
        <v>8</v>
      </c>
      <c r="U9" s="15">
        <v>6</v>
      </c>
      <c r="V9" s="15">
        <v>3</v>
      </c>
      <c r="W9" s="7">
        <f t="shared" si="0"/>
        <v>44</v>
      </c>
      <c r="X9" s="7">
        <f>_xlfn.RANK.EQ(W9,$W$6:$W$10,1)</f>
        <v>1</v>
      </c>
    </row>
    <row r="10" spans="1:26" s="58" customFormat="1" ht="15.75">
      <c r="A10" s="3">
        <v>5</v>
      </c>
      <c r="B10" s="29" t="s">
        <v>36</v>
      </c>
      <c r="C10" s="6">
        <v>0</v>
      </c>
      <c r="D10" s="6"/>
      <c r="E10" s="6">
        <v>0.15555555555555556</v>
      </c>
      <c r="F10" s="6">
        <f>E10-D10-C10</f>
        <v>0.15555555555555556</v>
      </c>
      <c r="G10" s="8"/>
      <c r="H10" s="15">
        <v>0</v>
      </c>
      <c r="I10" s="15">
        <v>0</v>
      </c>
      <c r="J10" s="15">
        <v>10</v>
      </c>
      <c r="K10" s="15">
        <v>2</v>
      </c>
      <c r="L10" s="15">
        <v>13</v>
      </c>
      <c r="M10" s="15">
        <v>3</v>
      </c>
      <c r="N10" s="61">
        <v>0</v>
      </c>
      <c r="O10" s="15">
        <v>6</v>
      </c>
      <c r="P10" s="15">
        <v>4</v>
      </c>
      <c r="Q10" s="15">
        <v>0</v>
      </c>
      <c r="R10" s="15">
        <v>0</v>
      </c>
      <c r="S10" s="15">
        <v>12</v>
      </c>
      <c r="T10" s="15">
        <v>2</v>
      </c>
      <c r="U10" s="15">
        <v>12</v>
      </c>
      <c r="V10" s="15">
        <v>5</v>
      </c>
      <c r="W10" s="7">
        <f t="shared" si="0"/>
        <v>69</v>
      </c>
      <c r="X10" s="7">
        <f>_xlfn.RANK.EQ(W10,$W$6:$W$10,1)</f>
        <v>4</v>
      </c>
      <c r="Y10" s="26"/>
      <c r="Z10" s="26"/>
    </row>
    <row r="11" spans="1:24" s="26" customFormat="1" ht="26.25" customHeight="1">
      <c r="A11" s="16"/>
      <c r="B11" s="16" t="s">
        <v>92</v>
      </c>
      <c r="C11" s="59"/>
      <c r="D11" s="59"/>
      <c r="E11" s="59"/>
      <c r="F11" s="59"/>
      <c r="G11" s="59"/>
      <c r="H11" s="19"/>
      <c r="I11" s="19"/>
      <c r="J11" s="19"/>
      <c r="K11" s="19"/>
      <c r="L11" s="19"/>
      <c r="M11" s="19"/>
      <c r="N11" s="62"/>
      <c r="O11" s="19"/>
      <c r="P11" s="19"/>
      <c r="Q11" s="19"/>
      <c r="R11" s="19"/>
      <c r="S11" s="19"/>
      <c r="T11" s="19"/>
      <c r="U11" s="19"/>
      <c r="V11" s="19"/>
      <c r="W11" s="11"/>
      <c r="X11" s="11"/>
    </row>
    <row r="12" spans="1:26" s="57" customFormat="1" ht="16.5" customHeight="1">
      <c r="A12" s="3">
        <v>1</v>
      </c>
      <c r="B12" s="29" t="s">
        <v>39</v>
      </c>
      <c r="C12" s="6">
        <v>0.010416666666666666</v>
      </c>
      <c r="D12" s="6">
        <v>0.01875</v>
      </c>
      <c r="E12" s="6">
        <v>0.21180555555555555</v>
      </c>
      <c r="F12" s="6">
        <f>E12-D12-C12</f>
        <v>0.1826388888888889</v>
      </c>
      <c r="G12" s="8">
        <v>23</v>
      </c>
      <c r="H12" s="15">
        <v>20</v>
      </c>
      <c r="I12" s="15">
        <v>25</v>
      </c>
      <c r="J12" s="15">
        <v>15</v>
      </c>
      <c r="K12" s="15">
        <v>18</v>
      </c>
      <c r="L12" s="15">
        <v>0</v>
      </c>
      <c r="M12" s="15">
        <v>3</v>
      </c>
      <c r="N12" s="61">
        <v>0</v>
      </c>
      <c r="O12" s="15">
        <v>0</v>
      </c>
      <c r="P12" s="15">
        <v>4</v>
      </c>
      <c r="Q12" s="15">
        <v>3</v>
      </c>
      <c r="R12" s="15">
        <v>6</v>
      </c>
      <c r="S12" s="15">
        <v>80</v>
      </c>
      <c r="T12" s="15">
        <v>8</v>
      </c>
      <c r="U12" s="15">
        <v>15</v>
      </c>
      <c r="V12" s="15">
        <v>13</v>
      </c>
      <c r="W12" s="7">
        <f t="shared" si="0"/>
        <v>233</v>
      </c>
      <c r="X12" s="7">
        <v>1</v>
      </c>
      <c r="Y12" s="26"/>
      <c r="Z12" s="26"/>
    </row>
    <row r="13" ht="15.75">
      <c r="B13" s="9"/>
    </row>
    <row r="14" ht="15.75">
      <c r="B14" s="9" t="s">
        <v>10</v>
      </c>
    </row>
    <row r="15" ht="15.75">
      <c r="B15" s="9"/>
    </row>
  </sheetData>
  <sheetProtection/>
  <mergeCells count="2">
    <mergeCell ref="A1:X1"/>
    <mergeCell ref="A2:X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G48"/>
  <sheetViews>
    <sheetView tabSelected="1" zoomScalePageLayoutView="0" workbookViewId="0" topLeftCell="A4">
      <selection activeCell="C14" sqref="C14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39.421875" style="0" customWidth="1"/>
    <col min="4" max="4" width="4.8515625" style="0" hidden="1" customWidth="1"/>
    <col min="5" max="5" width="11.421875" style="0" customWidth="1"/>
    <col min="6" max="6" width="0" style="0" hidden="1" customWidth="1"/>
    <col min="7" max="7" width="6.57421875" style="0" hidden="1" customWidth="1"/>
  </cols>
  <sheetData>
    <row r="1" spans="1:6" ht="31.5" customHeight="1">
      <c r="A1" s="91" t="s">
        <v>93</v>
      </c>
      <c r="B1" s="91"/>
      <c r="C1" s="91"/>
      <c r="D1" s="91"/>
      <c r="E1" s="91"/>
      <c r="F1" s="91"/>
    </row>
    <row r="2" spans="1:6" ht="15.75">
      <c r="A2" s="93" t="s">
        <v>16</v>
      </c>
      <c r="B2" s="93"/>
      <c r="C2" s="93"/>
      <c r="D2" s="93"/>
      <c r="E2" s="93"/>
      <c r="F2" s="93"/>
    </row>
    <row r="3" spans="1:6" ht="15.75">
      <c r="A3" s="93" t="s">
        <v>26</v>
      </c>
      <c r="B3" s="93"/>
      <c r="C3" s="93"/>
      <c r="D3" s="93"/>
      <c r="E3" s="93"/>
      <c r="F3" s="93"/>
    </row>
    <row r="5" spans="1:7" ht="15.75">
      <c r="A5" s="3" t="s">
        <v>0</v>
      </c>
      <c r="B5" s="3" t="s">
        <v>8</v>
      </c>
      <c r="C5" s="3" t="s">
        <v>1</v>
      </c>
      <c r="D5" s="3" t="s">
        <v>9</v>
      </c>
      <c r="E5" s="3" t="s">
        <v>7</v>
      </c>
      <c r="F5" s="44" t="s">
        <v>5</v>
      </c>
      <c r="G5" s="24" t="s">
        <v>46</v>
      </c>
    </row>
    <row r="6" spans="1:6" ht="24.75" customHeight="1">
      <c r="A6" s="16"/>
      <c r="B6" s="72" t="s">
        <v>91</v>
      </c>
      <c r="C6" s="72" t="s">
        <v>15</v>
      </c>
      <c r="D6" s="16"/>
      <c r="E6" s="16"/>
      <c r="F6" s="47"/>
    </row>
    <row r="7" spans="1:7" ht="14.25" customHeight="1">
      <c r="A7" s="5">
        <v>1</v>
      </c>
      <c r="B7" s="29" t="s">
        <v>82</v>
      </c>
      <c r="C7" s="31" t="s">
        <v>36</v>
      </c>
      <c r="D7" s="28" t="s">
        <v>43</v>
      </c>
      <c r="E7" s="15">
        <v>6</v>
      </c>
      <c r="F7" s="44">
        <v>1</v>
      </c>
      <c r="G7" s="25" t="s">
        <v>54</v>
      </c>
    </row>
    <row r="8" spans="1:7" ht="14.25" customHeight="1">
      <c r="A8" s="5">
        <v>2</v>
      </c>
      <c r="B8" s="29" t="s">
        <v>49</v>
      </c>
      <c r="C8" s="30" t="s">
        <v>48</v>
      </c>
      <c r="D8" s="28" t="s">
        <v>43</v>
      </c>
      <c r="E8" s="14">
        <v>5</v>
      </c>
      <c r="F8" s="44">
        <v>2</v>
      </c>
      <c r="G8" s="25" t="s">
        <v>54</v>
      </c>
    </row>
    <row r="9" spans="1:7" ht="14.25" customHeight="1">
      <c r="A9" s="5">
        <v>3</v>
      </c>
      <c r="B9" s="29" t="s">
        <v>81</v>
      </c>
      <c r="C9" s="31" t="s">
        <v>36</v>
      </c>
      <c r="D9" s="28" t="s">
        <v>43</v>
      </c>
      <c r="E9" s="15">
        <v>5</v>
      </c>
      <c r="F9" s="44">
        <v>2</v>
      </c>
      <c r="G9" s="25" t="s">
        <v>54</v>
      </c>
    </row>
    <row r="10" spans="1:7" ht="14.25" customHeight="1">
      <c r="A10" s="5">
        <v>4</v>
      </c>
      <c r="B10" s="29" t="s">
        <v>45</v>
      </c>
      <c r="C10" s="30" t="s">
        <v>42</v>
      </c>
      <c r="D10" s="28" t="s">
        <v>43</v>
      </c>
      <c r="E10" s="14">
        <v>4.7</v>
      </c>
      <c r="F10" s="44">
        <v>4</v>
      </c>
      <c r="G10" s="25" t="s">
        <v>54</v>
      </c>
    </row>
    <row r="11" spans="1:7" ht="14.25" customHeight="1">
      <c r="A11" s="5">
        <v>5</v>
      </c>
      <c r="B11" s="29" t="s">
        <v>47</v>
      </c>
      <c r="C11" s="30" t="s">
        <v>48</v>
      </c>
      <c r="D11" s="28" t="s">
        <v>43</v>
      </c>
      <c r="E11" s="14">
        <v>4.4</v>
      </c>
      <c r="F11" s="44">
        <v>5</v>
      </c>
      <c r="G11" s="25" t="s">
        <v>54</v>
      </c>
    </row>
    <row r="12" spans="1:7" ht="14.25" customHeight="1">
      <c r="A12" s="5">
        <v>6</v>
      </c>
      <c r="B12" s="29" t="s">
        <v>127</v>
      </c>
      <c r="C12" s="31" t="s">
        <v>56</v>
      </c>
      <c r="D12" s="28" t="s">
        <v>43</v>
      </c>
      <c r="E12" s="15">
        <v>4.4</v>
      </c>
      <c r="F12" s="44">
        <v>5</v>
      </c>
      <c r="G12" s="25" t="s">
        <v>54</v>
      </c>
    </row>
    <row r="13" spans="1:7" ht="14.25" customHeight="1">
      <c r="A13" s="5">
        <v>7</v>
      </c>
      <c r="B13" s="29" t="s">
        <v>53</v>
      </c>
      <c r="C13" s="29" t="s">
        <v>39</v>
      </c>
      <c r="D13" s="28" t="s">
        <v>43</v>
      </c>
      <c r="E13" s="15">
        <v>3.7</v>
      </c>
      <c r="F13" s="44">
        <v>7</v>
      </c>
      <c r="G13" s="36" t="s">
        <v>54</v>
      </c>
    </row>
    <row r="14" spans="1:7" ht="14.25" customHeight="1">
      <c r="A14" s="5">
        <v>8</v>
      </c>
      <c r="B14" s="29" t="s">
        <v>44</v>
      </c>
      <c r="C14" s="30" t="s">
        <v>42</v>
      </c>
      <c r="D14" s="28" t="s">
        <v>43</v>
      </c>
      <c r="E14" s="15">
        <v>3.5</v>
      </c>
      <c r="F14" s="44">
        <v>8</v>
      </c>
      <c r="G14" s="25" t="s">
        <v>54</v>
      </c>
    </row>
    <row r="15" spans="1:7" ht="14.25" customHeight="1">
      <c r="A15" s="5">
        <v>9</v>
      </c>
      <c r="B15" s="29" t="s">
        <v>52</v>
      </c>
      <c r="C15" s="29" t="s">
        <v>39</v>
      </c>
      <c r="D15" s="28" t="s">
        <v>43</v>
      </c>
      <c r="E15" s="14">
        <v>2.9</v>
      </c>
      <c r="F15" s="44">
        <v>9</v>
      </c>
      <c r="G15" s="36" t="s">
        <v>54</v>
      </c>
    </row>
    <row r="16" spans="1:7" ht="14.25" customHeight="1">
      <c r="A16" s="5">
        <v>10</v>
      </c>
      <c r="B16" s="29" t="s">
        <v>55</v>
      </c>
      <c r="C16" s="31" t="s">
        <v>56</v>
      </c>
      <c r="D16" s="28" t="s">
        <v>43</v>
      </c>
      <c r="E16" s="15">
        <v>2.9</v>
      </c>
      <c r="F16" s="44">
        <v>9</v>
      </c>
      <c r="G16" s="25" t="s">
        <v>54</v>
      </c>
    </row>
    <row r="17" spans="1:7" ht="14.25" customHeight="1">
      <c r="A17" s="5">
        <v>11</v>
      </c>
      <c r="B17" s="27" t="s">
        <v>41</v>
      </c>
      <c r="C17" s="30" t="s">
        <v>42</v>
      </c>
      <c r="D17" s="28" t="s">
        <v>43</v>
      </c>
      <c r="E17" s="14">
        <v>2.8</v>
      </c>
      <c r="F17" s="44">
        <v>11</v>
      </c>
      <c r="G17" s="25" t="s">
        <v>54</v>
      </c>
    </row>
    <row r="18" spans="1:7" ht="26.25" customHeight="1">
      <c r="A18" s="17"/>
      <c r="B18" s="72" t="s">
        <v>92</v>
      </c>
      <c r="C18" s="72" t="s">
        <v>15</v>
      </c>
      <c r="D18" s="34"/>
      <c r="E18" s="46"/>
      <c r="F18" s="73"/>
      <c r="G18" s="35"/>
    </row>
    <row r="19" spans="1:7" ht="14.25" customHeight="1">
      <c r="A19" s="5">
        <v>1</v>
      </c>
      <c r="B19" s="29" t="s">
        <v>50</v>
      </c>
      <c r="C19" s="29" t="s">
        <v>39</v>
      </c>
      <c r="D19" s="28" t="s">
        <v>43</v>
      </c>
      <c r="E19" s="14">
        <v>4.4</v>
      </c>
      <c r="F19" s="44">
        <v>1</v>
      </c>
      <c r="G19" s="36" t="s">
        <v>64</v>
      </c>
    </row>
    <row r="20" spans="1:7" ht="14.25" customHeight="1">
      <c r="A20" s="5">
        <v>2</v>
      </c>
      <c r="B20" s="29" t="s">
        <v>51</v>
      </c>
      <c r="C20" s="29" t="s">
        <v>39</v>
      </c>
      <c r="D20" s="28" t="s">
        <v>43</v>
      </c>
      <c r="E20" s="14">
        <v>3.7</v>
      </c>
      <c r="F20" s="44">
        <v>2</v>
      </c>
      <c r="G20" s="36" t="s">
        <v>64</v>
      </c>
    </row>
    <row r="21" spans="1:6" ht="24" customHeight="1">
      <c r="A21" s="13"/>
      <c r="B21" s="72" t="s">
        <v>91</v>
      </c>
      <c r="C21" s="72" t="s">
        <v>14</v>
      </c>
      <c r="D21" s="11"/>
      <c r="E21" s="19"/>
      <c r="F21" s="47"/>
    </row>
    <row r="22" spans="1:7" ht="14.25" customHeight="1">
      <c r="A22" s="5">
        <v>1</v>
      </c>
      <c r="B22" s="32" t="s">
        <v>65</v>
      </c>
      <c r="C22" s="27" t="s">
        <v>42</v>
      </c>
      <c r="D22" s="28" t="s">
        <v>58</v>
      </c>
      <c r="E22" s="15">
        <v>22</v>
      </c>
      <c r="F22" s="44">
        <v>1</v>
      </c>
      <c r="G22" s="25" t="s">
        <v>54</v>
      </c>
    </row>
    <row r="23" spans="1:7" ht="14.25" customHeight="1">
      <c r="A23" s="5">
        <v>2</v>
      </c>
      <c r="B23" s="29" t="s">
        <v>87</v>
      </c>
      <c r="C23" s="31" t="s">
        <v>36</v>
      </c>
      <c r="D23" s="28" t="s">
        <v>58</v>
      </c>
      <c r="E23" s="15">
        <v>15</v>
      </c>
      <c r="F23" s="44">
        <v>2</v>
      </c>
      <c r="G23" s="25" t="s">
        <v>54</v>
      </c>
    </row>
    <row r="24" spans="1:7" ht="14.25" customHeight="1">
      <c r="A24" s="5">
        <v>3</v>
      </c>
      <c r="B24" s="32" t="s">
        <v>66</v>
      </c>
      <c r="C24" s="27" t="s">
        <v>42</v>
      </c>
      <c r="D24" s="28" t="s">
        <v>58</v>
      </c>
      <c r="E24" s="15">
        <v>11</v>
      </c>
      <c r="F24" s="44">
        <v>3</v>
      </c>
      <c r="G24" s="25" t="s">
        <v>54</v>
      </c>
    </row>
    <row r="25" spans="1:7" ht="14.25" customHeight="1">
      <c r="A25" s="5">
        <v>4</v>
      </c>
      <c r="B25" s="29" t="s">
        <v>84</v>
      </c>
      <c r="C25" s="31" t="s">
        <v>36</v>
      </c>
      <c r="D25" s="28" t="s">
        <v>58</v>
      </c>
      <c r="E25" s="15">
        <v>11</v>
      </c>
      <c r="F25" s="44">
        <v>3</v>
      </c>
      <c r="G25" s="25" t="s">
        <v>54</v>
      </c>
    </row>
    <row r="26" spans="1:7" ht="14.25" customHeight="1">
      <c r="A26" s="5">
        <v>5</v>
      </c>
      <c r="B26" s="29" t="s">
        <v>72</v>
      </c>
      <c r="C26" s="31" t="s">
        <v>56</v>
      </c>
      <c r="D26" s="28" t="s">
        <v>58</v>
      </c>
      <c r="E26" s="14">
        <v>10</v>
      </c>
      <c r="F26" s="44">
        <v>5</v>
      </c>
      <c r="G26" s="25" t="s">
        <v>54</v>
      </c>
    </row>
    <row r="27" spans="1:7" ht="14.25" customHeight="1">
      <c r="A27" s="5">
        <v>6</v>
      </c>
      <c r="B27" s="29" t="s">
        <v>74</v>
      </c>
      <c r="C27" s="31" t="s">
        <v>56</v>
      </c>
      <c r="D27" s="28" t="s">
        <v>58</v>
      </c>
      <c r="E27" s="14">
        <v>10</v>
      </c>
      <c r="F27" s="44">
        <v>5</v>
      </c>
      <c r="G27" s="25" t="s">
        <v>54</v>
      </c>
    </row>
    <row r="28" spans="1:7" ht="14.25" customHeight="1">
      <c r="A28" s="5">
        <v>7</v>
      </c>
      <c r="B28" s="29" t="s">
        <v>85</v>
      </c>
      <c r="C28" s="31" t="s">
        <v>36</v>
      </c>
      <c r="D28" s="28" t="s">
        <v>58</v>
      </c>
      <c r="E28" s="15">
        <v>10</v>
      </c>
      <c r="F28" s="44">
        <v>5</v>
      </c>
      <c r="G28" s="25" t="s">
        <v>54</v>
      </c>
    </row>
    <row r="29" spans="1:7" ht="14.25" customHeight="1">
      <c r="A29" s="5">
        <v>9</v>
      </c>
      <c r="B29" s="29" t="s">
        <v>63</v>
      </c>
      <c r="C29" s="29" t="s">
        <v>39</v>
      </c>
      <c r="D29" s="28" t="s">
        <v>58</v>
      </c>
      <c r="E29" s="15">
        <v>8</v>
      </c>
      <c r="F29" s="44">
        <v>8</v>
      </c>
      <c r="G29" s="25" t="s">
        <v>54</v>
      </c>
    </row>
    <row r="30" spans="1:7" ht="14.25" customHeight="1">
      <c r="A30" s="5">
        <v>10</v>
      </c>
      <c r="B30" s="29" t="s">
        <v>62</v>
      </c>
      <c r="C30" s="29" t="s">
        <v>39</v>
      </c>
      <c r="D30" s="28" t="s">
        <v>58</v>
      </c>
      <c r="E30" s="15">
        <v>7</v>
      </c>
      <c r="F30" s="44">
        <v>9</v>
      </c>
      <c r="G30" s="25" t="s">
        <v>54</v>
      </c>
    </row>
    <row r="31" spans="1:7" ht="14.25" customHeight="1">
      <c r="A31" s="5">
        <v>11</v>
      </c>
      <c r="B31" s="29" t="s">
        <v>73</v>
      </c>
      <c r="C31" s="31" t="s">
        <v>56</v>
      </c>
      <c r="D31" s="28" t="s">
        <v>58</v>
      </c>
      <c r="E31" s="15">
        <v>7</v>
      </c>
      <c r="F31" s="44">
        <v>9</v>
      </c>
      <c r="G31" s="25" t="s">
        <v>54</v>
      </c>
    </row>
    <row r="32" spans="1:7" ht="14.25" customHeight="1">
      <c r="A32" s="5">
        <v>12</v>
      </c>
      <c r="B32" s="29" t="s">
        <v>86</v>
      </c>
      <c r="C32" s="31" t="s">
        <v>36</v>
      </c>
      <c r="D32" s="28" t="s">
        <v>58</v>
      </c>
      <c r="E32" s="15">
        <v>6.5</v>
      </c>
      <c r="F32" s="44">
        <v>11</v>
      </c>
      <c r="G32" s="25" t="s">
        <v>54</v>
      </c>
    </row>
    <row r="33" spans="1:7" ht="15" customHeight="1">
      <c r="A33" s="5">
        <v>13</v>
      </c>
      <c r="B33" s="29" t="s">
        <v>70</v>
      </c>
      <c r="C33" s="30" t="s">
        <v>48</v>
      </c>
      <c r="D33" s="28" t="s">
        <v>58</v>
      </c>
      <c r="E33" s="15">
        <v>6</v>
      </c>
      <c r="F33" s="44">
        <v>12</v>
      </c>
      <c r="G33" s="25" t="s">
        <v>54</v>
      </c>
    </row>
    <row r="34" spans="1:7" ht="14.25" customHeight="1">
      <c r="A34" s="5">
        <v>16</v>
      </c>
      <c r="B34" s="27" t="s">
        <v>68</v>
      </c>
      <c r="C34" s="30" t="s">
        <v>48</v>
      </c>
      <c r="D34" s="28" t="s">
        <v>58</v>
      </c>
      <c r="E34" s="15">
        <v>4</v>
      </c>
      <c r="F34" s="44">
        <v>13</v>
      </c>
      <c r="G34" s="25" t="s">
        <v>54</v>
      </c>
    </row>
    <row r="35" spans="1:7" ht="14.25" customHeight="1">
      <c r="A35" s="5">
        <v>17</v>
      </c>
      <c r="B35" s="29" t="s">
        <v>61</v>
      </c>
      <c r="C35" s="29" t="s">
        <v>39</v>
      </c>
      <c r="D35" s="28" t="s">
        <v>58</v>
      </c>
      <c r="E35" s="15">
        <v>1.5</v>
      </c>
      <c r="F35" s="44">
        <v>14</v>
      </c>
      <c r="G35" s="25" t="s">
        <v>54</v>
      </c>
    </row>
    <row r="36" spans="1:7" ht="14.25" customHeight="1">
      <c r="A36" s="5">
        <v>18</v>
      </c>
      <c r="B36" s="29" t="s">
        <v>75</v>
      </c>
      <c r="C36" s="31" t="s">
        <v>56</v>
      </c>
      <c r="D36" s="28" t="s">
        <v>58</v>
      </c>
      <c r="E36" s="15">
        <v>1.5</v>
      </c>
      <c r="F36" s="44">
        <v>14</v>
      </c>
      <c r="G36" s="25" t="s">
        <v>54</v>
      </c>
    </row>
    <row r="37" spans="1:7" ht="14.25" customHeight="1">
      <c r="A37" s="5">
        <v>19</v>
      </c>
      <c r="B37" s="29" t="s">
        <v>69</v>
      </c>
      <c r="C37" s="30" t="s">
        <v>48</v>
      </c>
      <c r="D37" s="28" t="s">
        <v>58</v>
      </c>
      <c r="E37" s="14">
        <v>1</v>
      </c>
      <c r="F37" s="44">
        <v>16</v>
      </c>
      <c r="G37" s="25" t="s">
        <v>54</v>
      </c>
    </row>
    <row r="38" spans="1:7" ht="14.25" customHeight="1">
      <c r="A38" s="5">
        <v>20</v>
      </c>
      <c r="B38" s="29" t="s">
        <v>57</v>
      </c>
      <c r="C38" s="29" t="s">
        <v>39</v>
      </c>
      <c r="D38" s="28" t="s">
        <v>58</v>
      </c>
      <c r="E38" s="15">
        <v>0</v>
      </c>
      <c r="F38" s="44">
        <v>17</v>
      </c>
      <c r="G38" s="25" t="s">
        <v>54</v>
      </c>
    </row>
    <row r="39" spans="1:7" ht="14.25" customHeight="1">
      <c r="A39" s="5">
        <v>22</v>
      </c>
      <c r="B39" s="29" t="s">
        <v>67</v>
      </c>
      <c r="C39" s="27" t="s">
        <v>42</v>
      </c>
      <c r="D39" s="28" t="s">
        <v>58</v>
      </c>
      <c r="E39" s="15">
        <v>0</v>
      </c>
      <c r="F39" s="44">
        <v>17</v>
      </c>
      <c r="G39" s="25" t="s">
        <v>54</v>
      </c>
    </row>
    <row r="40" spans="1:7" ht="14.25" customHeight="1">
      <c r="A40" s="5">
        <v>23</v>
      </c>
      <c r="B40" s="29" t="s">
        <v>71</v>
      </c>
      <c r="C40" s="30" t="s">
        <v>48</v>
      </c>
      <c r="D40" s="28" t="s">
        <v>58</v>
      </c>
      <c r="E40" s="14">
        <v>0</v>
      </c>
      <c r="F40" s="44">
        <v>17</v>
      </c>
      <c r="G40" s="25" t="s">
        <v>54</v>
      </c>
    </row>
    <row r="41" spans="1:7" ht="30.75" customHeight="1">
      <c r="A41" s="17"/>
      <c r="B41" s="72" t="s">
        <v>92</v>
      </c>
      <c r="C41" s="72" t="s">
        <v>14</v>
      </c>
      <c r="D41" s="34"/>
      <c r="E41" s="46"/>
      <c r="F41" s="47"/>
      <c r="G41" s="35"/>
    </row>
    <row r="42" spans="1:7" ht="14.25" customHeight="1">
      <c r="A42" s="5">
        <v>8</v>
      </c>
      <c r="B42" s="29" t="s">
        <v>60</v>
      </c>
      <c r="C42" s="29" t="s">
        <v>39</v>
      </c>
      <c r="D42" s="28" t="s">
        <v>58</v>
      </c>
      <c r="E42" s="15">
        <v>8</v>
      </c>
      <c r="F42" s="44">
        <v>1</v>
      </c>
      <c r="G42" s="36" t="s">
        <v>64</v>
      </c>
    </row>
    <row r="43" spans="1:7" ht="14.25" customHeight="1">
      <c r="A43" s="5">
        <v>14</v>
      </c>
      <c r="B43" s="27" t="s">
        <v>83</v>
      </c>
      <c r="C43" s="29" t="s">
        <v>39</v>
      </c>
      <c r="D43" s="28" t="s">
        <v>58</v>
      </c>
      <c r="E43" s="15">
        <v>5</v>
      </c>
      <c r="F43" s="44">
        <v>2</v>
      </c>
      <c r="G43" s="36" t="s">
        <v>64</v>
      </c>
    </row>
    <row r="44" spans="1:7" ht="14.25" customHeight="1">
      <c r="A44" s="5">
        <v>15</v>
      </c>
      <c r="B44" s="27" t="s">
        <v>59</v>
      </c>
      <c r="C44" s="29" t="s">
        <v>39</v>
      </c>
      <c r="D44" s="28" t="s">
        <v>58</v>
      </c>
      <c r="E44" s="15">
        <v>5</v>
      </c>
      <c r="F44" s="44">
        <v>2</v>
      </c>
      <c r="G44" s="36" t="s">
        <v>64</v>
      </c>
    </row>
    <row r="45" spans="1:7" ht="14.25" customHeight="1">
      <c r="A45" s="5">
        <v>21</v>
      </c>
      <c r="B45" s="29" t="s">
        <v>89</v>
      </c>
      <c r="C45" s="29" t="s">
        <v>39</v>
      </c>
      <c r="D45" s="28" t="s">
        <v>58</v>
      </c>
      <c r="E45" s="14">
        <v>0</v>
      </c>
      <c r="F45" s="44">
        <v>4</v>
      </c>
      <c r="G45" s="36" t="s">
        <v>64</v>
      </c>
    </row>
    <row r="46" spans="1:7" ht="14.25" customHeight="1">
      <c r="A46" s="17"/>
      <c r="B46" s="33"/>
      <c r="C46" s="45"/>
      <c r="D46" s="34"/>
      <c r="E46" s="46"/>
      <c r="F46" s="47"/>
      <c r="G46" s="35"/>
    </row>
    <row r="47" spans="1:6" ht="15.75">
      <c r="A47" s="20"/>
      <c r="B47" s="18"/>
      <c r="C47" s="13"/>
      <c r="D47" s="11"/>
      <c r="E47" s="19"/>
      <c r="F47" s="17"/>
    </row>
    <row r="48" spans="1:3" ht="15.75">
      <c r="A48" s="87" t="s">
        <v>11</v>
      </c>
      <c r="B48" s="87"/>
      <c r="C48" s="12" t="s">
        <v>27</v>
      </c>
    </row>
  </sheetData>
  <sheetProtection/>
  <mergeCells count="4">
    <mergeCell ref="A48:B48"/>
    <mergeCell ref="A2:F2"/>
    <mergeCell ref="A1:F1"/>
    <mergeCell ref="A3:F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2018-09-28T12:16:47Z</cp:lastPrinted>
  <dcterms:created xsi:type="dcterms:W3CDTF">1996-10-08T23:32:33Z</dcterms:created>
  <dcterms:modified xsi:type="dcterms:W3CDTF">2019-01-23T12:21:17Z</dcterms:modified>
  <cp:category/>
  <cp:version/>
  <cp:contentType/>
  <cp:contentStatus/>
</cp:coreProperties>
</file>