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4"/>
  </bookViews>
  <sheets>
    <sheet name="свод" sheetId="1" r:id="rId1"/>
    <sheet name="ЛМ" sheetId="2" r:id="rId2"/>
    <sheet name="ЗЭ О баллы" sheetId="3" r:id="rId3"/>
    <sheet name="ЗЭ О ком" sheetId="4" r:id="rId4"/>
    <sheet name="ЗЭ О Лич" sheetId="5" r:id="rId5"/>
  </sheets>
  <definedNames>
    <definedName name="_xlnm._FilterDatabase" localSheetId="2" hidden="1">'ЗЭ О баллы'!$C$4:$J$76</definedName>
    <definedName name="_xlnm._FilterDatabase" localSheetId="3" hidden="1">'ЗЭ О ком'!$C$4:$J$37</definedName>
    <definedName name="_xlnm._FilterDatabase" localSheetId="4" hidden="1">'ЗЭ О Лич'!$C$4:$J$108</definedName>
  </definedNames>
  <calcPr fullCalcOnLoad="1"/>
</workbook>
</file>

<file path=xl/sharedStrings.xml><?xml version="1.0" encoding="utf-8"?>
<sst xmlns="http://schemas.openxmlformats.org/spreadsheetml/2006/main" count="1155" uniqueCount="196">
  <si>
    <t>Место</t>
  </si>
  <si>
    <t>Штрафы</t>
  </si>
  <si>
    <t>Время дистанции</t>
  </si>
  <si>
    <t>Отсечка</t>
  </si>
  <si>
    <t>СФККК</t>
  </si>
  <si>
    <t>Финиш</t>
  </si>
  <si>
    <t>Сводный протокол</t>
  </si>
  <si>
    <t>№</t>
  </si>
  <si>
    <t>Команда</t>
  </si>
  <si>
    <t>Новодугинский р-н.</t>
  </si>
  <si>
    <t>Монастырщинский р-н</t>
  </si>
  <si>
    <t>Старшая группа</t>
  </si>
  <si>
    <t>Младшая группа</t>
  </si>
  <si>
    <t>Старт</t>
  </si>
  <si>
    <t>Поиск пострадавшего</t>
  </si>
  <si>
    <t xml:space="preserve">Подъем по перилам </t>
  </si>
  <si>
    <t>Завал</t>
  </si>
  <si>
    <t>Поляна заданий</t>
  </si>
  <si>
    <t>Траверс на лыжах</t>
  </si>
  <si>
    <t>н/п</t>
  </si>
  <si>
    <t>КП 38</t>
  </si>
  <si>
    <t>КП 39</t>
  </si>
  <si>
    <t>Подъем елочкой</t>
  </si>
  <si>
    <t>Спуск по периллам</t>
  </si>
  <si>
    <t>Штрафы итог</t>
  </si>
  <si>
    <t>"Пилигрим"-1 Дорогобужский р-н</t>
  </si>
  <si>
    <t>"Пилигрим-2 "Дорогобужский р-н</t>
  </si>
  <si>
    <t>Велижский район</t>
  </si>
  <si>
    <t>Колобок-2</t>
  </si>
  <si>
    <t>"Пилигрим"-3 Дорогобужский р-н</t>
  </si>
  <si>
    <t>Дивасовская ОШ</t>
  </si>
  <si>
    <t>"Ирбис"-1 МБОУ СШ № 32 г. Смоленска</t>
  </si>
  <si>
    <t>МБУ ДО ЦДЮТиЭ ("МБОУ СШ № 39") г. Смоленска-1</t>
  </si>
  <si>
    <t>МБУ ДО ЦДЮТиЭ ("МБОУ СШ № 39") г. Смоленска-2</t>
  </si>
  <si>
    <t>МБУ ДО ЦДЮТиЭ ("МБОУ СШ № 39") г. Смоленска-3</t>
  </si>
  <si>
    <t>"Абрис"МБОУ Гнездовская СШ</t>
  </si>
  <si>
    <t>"Ирбис"-2 МБОУ СШ № 32 г. Смоленска</t>
  </si>
  <si>
    <t>Спуск с подбором</t>
  </si>
  <si>
    <t>Протокол результатов</t>
  </si>
  <si>
    <t>Лыжный маршрут</t>
  </si>
  <si>
    <t>Итог</t>
  </si>
  <si>
    <t>Ориентирование по выбору</t>
  </si>
  <si>
    <t>Лыжная туристская эстафета</t>
  </si>
  <si>
    <t>-</t>
  </si>
  <si>
    <t>"Пилигрим"-2 Дорогобужский р-н</t>
  </si>
  <si>
    <t>"Абрис" МБОУ Гнездовская СШ</t>
  </si>
  <si>
    <t xml:space="preserve">Транспорт. пострадавшего </t>
  </si>
  <si>
    <t>Преодол. повал деревьев</t>
  </si>
  <si>
    <t>Скорост. участок</t>
  </si>
  <si>
    <t>Спуск с торм-ем</t>
  </si>
  <si>
    <t>Спуск (слалом)</t>
  </si>
  <si>
    <t>Скорост. спуск</t>
  </si>
  <si>
    <t>Премия за время (выч-ся)</t>
  </si>
  <si>
    <t>Гл. секретарь</t>
  </si>
  <si>
    <t>Глухарева И.И.</t>
  </si>
  <si>
    <t>Ц</t>
  </si>
  <si>
    <t>2016-2017</t>
  </si>
  <si>
    <t>Первенство Смоленской области по спортивному ориентированию «Зимний экстрим», посвященное Дню защитника Отечества (Личный зачет)</t>
  </si>
  <si>
    <t>Наши дети</t>
  </si>
  <si>
    <t>Фамилия, Имя</t>
  </si>
  <si>
    <t>Команда/территория</t>
  </si>
  <si>
    <t>Разряд</t>
  </si>
  <si>
    <t>Пол</t>
  </si>
  <si>
    <t>Группа Л</t>
  </si>
  <si>
    <t>ГруппаК</t>
  </si>
  <si>
    <t xml:space="preserve">Год </t>
  </si>
  <si>
    <t>Стартовое</t>
  </si>
  <si>
    <t>Финишное</t>
  </si>
  <si>
    <t>Результат</t>
  </si>
  <si>
    <t>Кол-во не взятых КП 0 = все</t>
  </si>
  <si>
    <t>% от рез. победителя</t>
  </si>
  <si>
    <t>Выполн. норматив</t>
  </si>
  <si>
    <t>Ж-12</t>
  </si>
  <si>
    <t>Титкова Анна</t>
  </si>
  <si>
    <t>"Ирбис"-1 СДЮСШОР №6 г. Смоленск</t>
  </si>
  <si>
    <t>2ю</t>
  </si>
  <si>
    <t>ж</t>
  </si>
  <si>
    <t>младшая</t>
  </si>
  <si>
    <t>1ю</t>
  </si>
  <si>
    <t>Горшкова Валерия</t>
  </si>
  <si>
    <t>СДЮСШОР №6 г. Смоленск</t>
  </si>
  <si>
    <t>Филиппова Диана</t>
  </si>
  <si>
    <t>б/р</t>
  </si>
  <si>
    <t xml:space="preserve">Курочкина Анастасия </t>
  </si>
  <si>
    <t>3ю</t>
  </si>
  <si>
    <t>Мельникова Ксения</t>
  </si>
  <si>
    <t>Ковалева Анастасия</t>
  </si>
  <si>
    <t>Маненкова Таисия</t>
  </si>
  <si>
    <t>Кузнецова Екатерина</t>
  </si>
  <si>
    <t>Колобок-1</t>
  </si>
  <si>
    <t>Жучкова Ольга</t>
  </si>
  <si>
    <t>Павлинова Екатерина</t>
  </si>
  <si>
    <t>Струговец Анастасия</t>
  </si>
  <si>
    <t>Ухнэм Елизавета</t>
  </si>
  <si>
    <t>М-12</t>
  </si>
  <si>
    <t>Колбеков Антон</t>
  </si>
  <si>
    <t>м</t>
  </si>
  <si>
    <t>Ятчук Денис</t>
  </si>
  <si>
    <t xml:space="preserve">"Ирбис"-2 СФККК </t>
  </si>
  <si>
    <t>Путяков Даниил</t>
  </si>
  <si>
    <t>Лазаренко Андрей</t>
  </si>
  <si>
    <t>Рылов Александр</t>
  </si>
  <si>
    <t>Ястребов Михаил</t>
  </si>
  <si>
    <t xml:space="preserve">Наумов Федор </t>
  </si>
  <si>
    <t>Любин Тимофей</t>
  </si>
  <si>
    <t>Янков Виктор</t>
  </si>
  <si>
    <t xml:space="preserve">Коваленков Марк </t>
  </si>
  <si>
    <t>Кондратов Артем</t>
  </si>
  <si>
    <t>Ширяков Егор</t>
  </si>
  <si>
    <t>Самойлов Сергей</t>
  </si>
  <si>
    <t>Смолин Даниил</t>
  </si>
  <si>
    <t>Козлов Михаил</t>
  </si>
  <si>
    <t xml:space="preserve">Акашев Даниил </t>
  </si>
  <si>
    <t>Жуков Арсений</t>
  </si>
  <si>
    <t>МБОУ Пригорская СШ</t>
  </si>
  <si>
    <t>Салынский Даниил</t>
  </si>
  <si>
    <t>Ж-14</t>
  </si>
  <si>
    <t>Андреева Виктория</t>
  </si>
  <si>
    <t>Дерюшкина Александра</t>
  </si>
  <si>
    <t>Дувиряк Лидия</t>
  </si>
  <si>
    <t>Ковшер Стефания</t>
  </si>
  <si>
    <t>Новодугинский р-н</t>
  </si>
  <si>
    <t>старшая</t>
  </si>
  <si>
    <t>Богачева Екатерина</t>
  </si>
  <si>
    <t>Баркетова Екатерина</t>
  </si>
  <si>
    <t>Найчук Эльвира</t>
  </si>
  <si>
    <t>Квалификационный ранг не определился</t>
  </si>
  <si>
    <t>М-14</t>
  </si>
  <si>
    <t>Ткаченко Сергей</t>
  </si>
  <si>
    <t>Лукашов Глеб</t>
  </si>
  <si>
    <t>Рубилов Игорь</t>
  </si>
  <si>
    <t>Лапыкин Артем</t>
  </si>
  <si>
    <t>Моисеенков Максим</t>
  </si>
  <si>
    <t>Куликов Федор</t>
  </si>
  <si>
    <t>Ефимов Илья</t>
  </si>
  <si>
    <t>Акашкин Михаил</t>
  </si>
  <si>
    <t>Макаров Андрей</t>
  </si>
  <si>
    <t>Мышов Руслан</t>
  </si>
  <si>
    <t>Волошин Александр</t>
  </si>
  <si>
    <t>Ледченков Тимофей</t>
  </si>
  <si>
    <t>Сафонов Владислав</t>
  </si>
  <si>
    <t>Савченков Владислав</t>
  </si>
  <si>
    <t>Зайцев Андрей</t>
  </si>
  <si>
    <t>СН</t>
  </si>
  <si>
    <t>Ж-16</t>
  </si>
  <si>
    <t>Мальченкова Анна</t>
  </si>
  <si>
    <t>Ахметова Анна</t>
  </si>
  <si>
    <t>М-16</t>
  </si>
  <si>
    <t>Юпатов Матвей</t>
  </si>
  <si>
    <t>Миренков Владислав</t>
  </si>
  <si>
    <t>Володин Александр</t>
  </si>
  <si>
    <t>Курашевич Олег</t>
  </si>
  <si>
    <t>Царегородцев Владислав</t>
  </si>
  <si>
    <t>Япаров Павел</t>
  </si>
  <si>
    <t>Булычев Павел</t>
  </si>
  <si>
    <t>Старовойтов Егор</t>
  </si>
  <si>
    <t>Петров Владимир</t>
  </si>
  <si>
    <t>Скоморохов Тимур</t>
  </si>
  <si>
    <t>Назаров Кирилл</t>
  </si>
  <si>
    <t>Миничкин Даниил</t>
  </si>
  <si>
    <t>Исаев Алексей</t>
  </si>
  <si>
    <t>Степанов Дмитрий</t>
  </si>
  <si>
    <t>Квалификационный ранг - 22</t>
  </si>
  <si>
    <t>1ю     112%     0:29:31</t>
  </si>
  <si>
    <t>2ю     130%     0:34:16</t>
  </si>
  <si>
    <t>Ж-18</t>
  </si>
  <si>
    <t>Утешева Анастасия</t>
  </si>
  <si>
    <t>Гусева Елизавета</t>
  </si>
  <si>
    <t>Васильева Алена</t>
  </si>
  <si>
    <t>Егоренкова Дарья</t>
  </si>
  <si>
    <t>Максименко Арина</t>
  </si>
  <si>
    <t>Полякова Алина</t>
  </si>
  <si>
    <t>Шорохова Елизавета</t>
  </si>
  <si>
    <t>Акулина Ксения</t>
  </si>
  <si>
    <t>М-18</t>
  </si>
  <si>
    <t>Степанов Сергей</t>
  </si>
  <si>
    <t>Соловьев Кирилл</t>
  </si>
  <si>
    <t>Ефремов Дмитрий</t>
  </si>
  <si>
    <t>Смирнов Владислав</t>
  </si>
  <si>
    <t>Щегловский Валерий</t>
  </si>
  <si>
    <t>Будкин Максим</t>
  </si>
  <si>
    <t>Баллы</t>
  </si>
  <si>
    <t>МБОУ СШ № 39 г. Смоленска-2</t>
  </si>
  <si>
    <t>СФККК ком</t>
  </si>
  <si>
    <t>без карт.</t>
  </si>
  <si>
    <t>Протокол результатов по виду "Ориентирование по выбору" (КОМАНДНЫЙ ЗАЧЕТ)</t>
  </si>
  <si>
    <t>ОЧКИ</t>
  </si>
  <si>
    <t>Результат команды</t>
  </si>
  <si>
    <t>СТАРШАЯ ГРУППА</t>
  </si>
  <si>
    <t>МЛАДШАЯ ГРУППА</t>
  </si>
  <si>
    <t>Протокол результатов по виду "Ориентирование по выборы" (Баллы по группам)</t>
  </si>
  <si>
    <t>Квалификационный ранг - 8</t>
  </si>
  <si>
    <t>2ю    100%       0:20:24</t>
  </si>
  <si>
    <t>Квалификационный ранг - 14</t>
  </si>
  <si>
    <t>1ю      100%    0:19:06</t>
  </si>
  <si>
    <t>2ю     115 %    0:21:57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</si>
</sst>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  <numFmt numFmtId="166" formatCode="[h]:mm:ss;@"/>
    <numFmt numFmtId="167" formatCode="_-* #,##0_р_._-;\-* #,##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i/>
      <sz val="11"/>
      <color indexed="8"/>
      <name val="Calibri"/>
      <family val="2"/>
    </font>
    <font>
      <i/>
      <sz val="16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21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1" fontId="16" fillId="0" borderId="0" xfId="0" applyNumberFormat="1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21" fontId="11" fillId="33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167" fontId="0" fillId="0" borderId="0" xfId="60" applyNumberFormat="1" applyFont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/>
    </xf>
    <xf numFmtId="1" fontId="11" fillId="33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21" fontId="11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1" fontId="11" fillId="0" borderId="0" xfId="0" applyNumberFormat="1" applyFont="1" applyFill="1" applyBorder="1" applyAlignment="1">
      <alignment horizontal="center"/>
    </xf>
    <xf numFmtId="9" fontId="11" fillId="33" borderId="10" xfId="57" applyFont="1" applyFill="1" applyBorder="1" applyAlignment="1">
      <alignment horizontal="center"/>
    </xf>
    <xf numFmtId="9" fontId="11" fillId="33" borderId="0" xfId="57" applyFont="1" applyFill="1" applyBorder="1" applyAlignment="1">
      <alignment horizontal="center"/>
    </xf>
    <xf numFmtId="9" fontId="11" fillId="0" borderId="0" xfId="57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2" fontId="11" fillId="33" borderId="10" xfId="57" applyNumberFormat="1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21" fontId="11" fillId="33" borderId="13" xfId="0" applyNumberFormat="1" applyFont="1" applyFill="1" applyBorder="1" applyAlignment="1">
      <alignment horizontal="center"/>
    </xf>
    <xf numFmtId="9" fontId="11" fillId="33" borderId="13" xfId="57" applyFont="1" applyFill="1" applyBorder="1" applyAlignment="1">
      <alignment horizontal="center"/>
    </xf>
    <xf numFmtId="2" fontId="11" fillId="33" borderId="13" xfId="57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1" fontId="11" fillId="33" borderId="11" xfId="0" applyNumberFormat="1" applyFont="1" applyFill="1" applyBorder="1" applyAlignment="1">
      <alignment horizontal="center"/>
    </xf>
    <xf numFmtId="9" fontId="11" fillId="33" borderId="11" xfId="57" applyFont="1" applyFill="1" applyBorder="1" applyAlignment="1">
      <alignment horizontal="center"/>
    </xf>
    <xf numFmtId="2" fontId="11" fillId="33" borderId="11" xfId="57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1" fillId="33" borderId="0" xfId="57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10" fillId="33" borderId="12" xfId="0" applyNumberFormat="1" applyFont="1" applyFill="1" applyBorder="1" applyAlignment="1">
      <alignment horizontal="center"/>
    </xf>
    <xf numFmtId="166" fontId="10" fillId="33" borderId="15" xfId="0" applyNumberFormat="1" applyFont="1" applyFill="1" applyBorder="1" applyAlignment="1">
      <alignment horizontal="center"/>
    </xf>
    <xf numFmtId="166" fontId="10" fillId="33" borderId="11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 vertical="center"/>
    </xf>
    <xf numFmtId="166" fontId="10" fillId="3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57150</xdr:rowOff>
    </xdr:from>
    <xdr:ext cx="9258300" cy="847725"/>
    <xdr:sp>
      <xdr:nvSpPr>
        <xdr:cNvPr id="1" name="TextBox 1"/>
        <xdr:cNvSpPr txBox="1">
          <a:spLocks noChangeArrowheads="1"/>
        </xdr:cNvSpPr>
      </xdr:nvSpPr>
      <xdr:spPr>
        <a:xfrm>
          <a:off x="19050" y="57150"/>
          <a:ext cx="92583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Областные соревнования по лыжному туризму "Зимний экстрим",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посвященные Дню Защитника Отечества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16-17 февраля 2017 года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0</xdr:row>
      <xdr:rowOff>0</xdr:rowOff>
    </xdr:from>
    <xdr:ext cx="10563225" cy="676275"/>
    <xdr:sp fLocksText="0">
      <xdr:nvSpPr>
        <xdr:cNvPr id="1" name="TextBox 2"/>
        <xdr:cNvSpPr txBox="1">
          <a:spLocks noChangeArrowheads="1"/>
        </xdr:cNvSpPr>
      </xdr:nvSpPr>
      <xdr:spPr>
        <a:xfrm>
          <a:off x="27308175" y="0"/>
          <a:ext cx="10563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57150</xdr:rowOff>
    </xdr:from>
    <xdr:ext cx="20631150" cy="752475"/>
    <xdr:sp>
      <xdr:nvSpPr>
        <xdr:cNvPr id="2" name="TextBox 1"/>
        <xdr:cNvSpPr txBox="1">
          <a:spLocks noChangeArrowheads="1"/>
        </xdr:cNvSpPr>
      </xdr:nvSpPr>
      <xdr:spPr>
        <a:xfrm>
          <a:off x="28575" y="57150"/>
          <a:ext cx="206311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Областные соревнования по лыжному туризму "Зимний экстрим",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посвященные Дню Защитника Отечества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16-17 февраля 2017 года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77300" cy="83820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8773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Областные соревнования по лыжному туризму "Зимний экстрим",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посвященные Дню Защитника Отечества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16-17 февраля 2017 года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19050</xdr:rowOff>
    </xdr:from>
    <xdr:ext cx="10591800" cy="857250"/>
    <xdr:sp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105918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Областные соревнования по лыжному туризму "Зимний экстрим",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посвященные Дню Защитника Отечества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16-17 февраля 2017 года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G91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6.421875" style="0" customWidth="1"/>
    <col min="2" max="2" width="55.7109375" style="0" customWidth="1"/>
    <col min="3" max="3" width="11.28125" style="0" customWidth="1"/>
    <col min="4" max="4" width="20.57421875" style="0" customWidth="1"/>
    <col min="5" max="5" width="25.28125" style="0" customWidth="1"/>
    <col min="6" max="6" width="10.57421875" style="0" customWidth="1"/>
    <col min="7" max="7" width="9.140625" style="9" customWidth="1"/>
  </cols>
  <sheetData>
    <row r="1" spans="1:7" ht="72" customHeight="1">
      <c r="A1" s="10"/>
      <c r="B1" s="10"/>
      <c r="C1" s="10"/>
      <c r="D1" s="10"/>
      <c r="E1" s="10"/>
      <c r="F1" s="10"/>
      <c r="G1" s="13"/>
    </row>
    <row r="2" spans="1:7" ht="18.75">
      <c r="A2" s="136" t="s">
        <v>6</v>
      </c>
      <c r="B2" s="136"/>
      <c r="C2" s="136"/>
      <c r="D2" s="136"/>
      <c r="E2" s="136"/>
      <c r="F2" s="136"/>
      <c r="G2" s="136"/>
    </row>
    <row r="3" spans="1:7" ht="18.75">
      <c r="A3" s="10"/>
      <c r="B3" s="10"/>
      <c r="C3" s="10"/>
      <c r="D3" s="10"/>
      <c r="E3" s="10"/>
      <c r="F3" s="10"/>
      <c r="G3" s="13"/>
    </row>
    <row r="4" spans="1:7" ht="19.5">
      <c r="A4" s="10"/>
      <c r="B4" s="29" t="s">
        <v>11</v>
      </c>
      <c r="C4" s="10"/>
      <c r="D4" s="10"/>
      <c r="E4" s="10"/>
      <c r="F4" s="10"/>
      <c r="G4" s="14"/>
    </row>
    <row r="5" spans="1:7" ht="15" customHeight="1">
      <c r="A5" s="133" t="s">
        <v>7</v>
      </c>
      <c r="B5" s="133" t="s">
        <v>8</v>
      </c>
      <c r="C5" s="134" t="s">
        <v>39</v>
      </c>
      <c r="D5" s="134" t="s">
        <v>41</v>
      </c>
      <c r="E5" s="134" t="s">
        <v>42</v>
      </c>
      <c r="F5" s="133" t="s">
        <v>40</v>
      </c>
      <c r="G5" s="133" t="s">
        <v>0</v>
      </c>
    </row>
    <row r="6" spans="1:7" ht="24" customHeight="1">
      <c r="A6" s="133"/>
      <c r="B6" s="133"/>
      <c r="C6" s="134"/>
      <c r="D6" s="134"/>
      <c r="E6" s="134"/>
      <c r="F6" s="133"/>
      <c r="G6" s="133"/>
    </row>
    <row r="7" spans="1:7" ht="16.5" customHeight="1">
      <c r="A7" s="24">
        <v>1</v>
      </c>
      <c r="B7" s="25" t="s">
        <v>25</v>
      </c>
      <c r="C7" s="26">
        <v>1</v>
      </c>
      <c r="D7" s="26">
        <v>4</v>
      </c>
      <c r="E7" s="26">
        <v>4</v>
      </c>
      <c r="F7" s="26">
        <v>9</v>
      </c>
      <c r="G7" s="26">
        <v>1</v>
      </c>
    </row>
    <row r="8" spans="1:7" ht="16.5" customHeight="1">
      <c r="A8" s="24">
        <v>2</v>
      </c>
      <c r="B8" s="25" t="s">
        <v>32</v>
      </c>
      <c r="C8" s="26">
        <v>5</v>
      </c>
      <c r="D8" s="26">
        <v>3</v>
      </c>
      <c r="E8" s="26">
        <v>2</v>
      </c>
      <c r="F8" s="26">
        <v>10</v>
      </c>
      <c r="G8" s="26">
        <v>2</v>
      </c>
    </row>
    <row r="9" spans="1:7" ht="16.5" customHeight="1">
      <c r="A9" s="24">
        <v>3</v>
      </c>
      <c r="B9" s="25" t="s">
        <v>44</v>
      </c>
      <c r="C9" s="26">
        <v>2</v>
      </c>
      <c r="D9" s="26">
        <v>5</v>
      </c>
      <c r="E9" s="26">
        <v>5</v>
      </c>
      <c r="F9" s="26">
        <v>12</v>
      </c>
      <c r="G9" s="26">
        <v>3</v>
      </c>
    </row>
    <row r="10" spans="1:7" ht="16.5" customHeight="1">
      <c r="A10" s="24">
        <v>4</v>
      </c>
      <c r="B10" s="27" t="s">
        <v>121</v>
      </c>
      <c r="C10" s="26">
        <v>3</v>
      </c>
      <c r="D10" s="26">
        <v>6</v>
      </c>
      <c r="E10" s="26">
        <v>3</v>
      </c>
      <c r="F10" s="26">
        <v>12</v>
      </c>
      <c r="G10" s="26">
        <v>4</v>
      </c>
    </row>
    <row r="11" spans="1:7" ht="16.5" customHeight="1">
      <c r="A11" s="24">
        <v>5</v>
      </c>
      <c r="B11" s="27" t="s">
        <v>10</v>
      </c>
      <c r="C11" s="26">
        <v>4</v>
      </c>
      <c r="D11" s="26">
        <v>8</v>
      </c>
      <c r="E11" s="26">
        <v>1</v>
      </c>
      <c r="F11" s="26">
        <v>13</v>
      </c>
      <c r="G11" s="26">
        <v>5</v>
      </c>
    </row>
    <row r="12" spans="1:7" ht="16.5" customHeight="1">
      <c r="A12" s="24">
        <v>6</v>
      </c>
      <c r="B12" s="25" t="s">
        <v>27</v>
      </c>
      <c r="C12" s="26">
        <v>6</v>
      </c>
      <c r="D12" s="26">
        <v>2</v>
      </c>
      <c r="E12" s="26">
        <v>6</v>
      </c>
      <c r="F12" s="26">
        <v>14</v>
      </c>
      <c r="G12" s="26">
        <v>6</v>
      </c>
    </row>
    <row r="13" spans="1:7" ht="16.5" customHeight="1">
      <c r="A13" s="24">
        <v>7</v>
      </c>
      <c r="B13" s="27" t="s">
        <v>4</v>
      </c>
      <c r="C13" s="26">
        <v>7</v>
      </c>
      <c r="D13" s="26">
        <v>1</v>
      </c>
      <c r="E13" s="26">
        <v>7</v>
      </c>
      <c r="F13" s="26">
        <v>15</v>
      </c>
      <c r="G13" s="26">
        <v>7</v>
      </c>
    </row>
    <row r="14" spans="1:7" ht="16.5" customHeight="1">
      <c r="A14" s="24">
        <v>8</v>
      </c>
      <c r="B14" s="27" t="s">
        <v>28</v>
      </c>
      <c r="C14" s="26">
        <v>8</v>
      </c>
      <c r="D14" s="26">
        <v>7</v>
      </c>
      <c r="E14" s="26" t="s">
        <v>43</v>
      </c>
      <c r="F14" s="26"/>
      <c r="G14" s="26">
        <v>8</v>
      </c>
    </row>
    <row r="15" spans="1:7" ht="15" customHeight="1">
      <c r="A15" s="15"/>
      <c r="B15" s="16"/>
      <c r="C15" s="16"/>
      <c r="D15" s="16"/>
      <c r="E15" s="16"/>
      <c r="F15" s="16"/>
      <c r="G15" s="16"/>
    </row>
    <row r="16" spans="1:7" ht="15" customHeight="1">
      <c r="A16" s="15"/>
      <c r="B16" s="28" t="s">
        <v>12</v>
      </c>
      <c r="C16" s="16"/>
      <c r="D16" s="16"/>
      <c r="E16" s="16"/>
      <c r="F16" s="16"/>
      <c r="G16" s="16"/>
    </row>
    <row r="17" spans="1:7" ht="15" customHeight="1">
      <c r="A17" s="133" t="s">
        <v>7</v>
      </c>
      <c r="B17" s="133" t="s">
        <v>8</v>
      </c>
      <c r="C17" s="134" t="s">
        <v>39</v>
      </c>
      <c r="D17" s="134" t="s">
        <v>41</v>
      </c>
      <c r="E17" s="134" t="s">
        <v>42</v>
      </c>
      <c r="F17" s="133" t="s">
        <v>40</v>
      </c>
      <c r="G17" s="133" t="s">
        <v>0</v>
      </c>
    </row>
    <row r="18" spans="1:7" ht="21" customHeight="1">
      <c r="A18" s="133"/>
      <c r="B18" s="133"/>
      <c r="C18" s="134"/>
      <c r="D18" s="134"/>
      <c r="E18" s="134"/>
      <c r="F18" s="133"/>
      <c r="G18" s="133"/>
    </row>
    <row r="19" spans="1:7" ht="16.5" customHeight="1">
      <c r="A19" s="24">
        <v>1</v>
      </c>
      <c r="B19" s="25" t="s">
        <v>29</v>
      </c>
      <c r="C19" s="26">
        <v>1</v>
      </c>
      <c r="D19" s="26">
        <v>4</v>
      </c>
      <c r="E19" s="26">
        <v>1</v>
      </c>
      <c r="F19" s="26">
        <v>6</v>
      </c>
      <c r="G19" s="26">
        <v>1</v>
      </c>
    </row>
    <row r="20" spans="1:7" ht="16.5" customHeight="1">
      <c r="A20" s="24">
        <v>2</v>
      </c>
      <c r="B20" s="25" t="s">
        <v>31</v>
      </c>
      <c r="C20" s="26">
        <v>3</v>
      </c>
      <c r="D20" s="26">
        <v>1</v>
      </c>
      <c r="E20" s="26">
        <v>2</v>
      </c>
      <c r="F20" s="26">
        <v>6</v>
      </c>
      <c r="G20" s="26">
        <v>2</v>
      </c>
    </row>
    <row r="21" spans="1:7" ht="16.5" customHeight="1">
      <c r="A21" s="24">
        <v>3</v>
      </c>
      <c r="B21" s="25" t="s">
        <v>30</v>
      </c>
      <c r="C21" s="26">
        <v>2</v>
      </c>
      <c r="D21" s="26">
        <v>3</v>
      </c>
      <c r="E21" s="26">
        <v>4</v>
      </c>
      <c r="F21" s="26">
        <v>9</v>
      </c>
      <c r="G21" s="26">
        <v>3</v>
      </c>
    </row>
    <row r="22" spans="1:7" ht="16.5" customHeight="1">
      <c r="A22" s="24">
        <v>4</v>
      </c>
      <c r="B22" s="25" t="s">
        <v>36</v>
      </c>
      <c r="C22" s="26">
        <v>8</v>
      </c>
      <c r="D22" s="26">
        <v>2</v>
      </c>
      <c r="E22" s="26">
        <v>5</v>
      </c>
      <c r="F22" s="26">
        <v>15</v>
      </c>
      <c r="G22" s="26">
        <v>4</v>
      </c>
    </row>
    <row r="23" spans="1:7" ht="16.5" customHeight="1">
      <c r="A23" s="24">
        <v>5</v>
      </c>
      <c r="B23" s="25" t="s">
        <v>33</v>
      </c>
      <c r="C23" s="26">
        <v>4</v>
      </c>
      <c r="D23" s="26">
        <v>5</v>
      </c>
      <c r="E23" s="26">
        <v>7</v>
      </c>
      <c r="F23" s="26">
        <v>16</v>
      </c>
      <c r="G23" s="26">
        <v>5</v>
      </c>
    </row>
    <row r="24" spans="1:7" ht="16.5" customHeight="1">
      <c r="A24" s="24">
        <v>6</v>
      </c>
      <c r="B24" s="25" t="s">
        <v>34</v>
      </c>
      <c r="C24" s="26">
        <v>6</v>
      </c>
      <c r="D24" s="26">
        <v>6</v>
      </c>
      <c r="E24" s="26">
        <v>6</v>
      </c>
      <c r="F24" s="26">
        <v>18</v>
      </c>
      <c r="G24" s="26">
        <v>6</v>
      </c>
    </row>
    <row r="25" spans="1:7" ht="16.5" customHeight="1">
      <c r="A25" s="24">
        <v>7</v>
      </c>
      <c r="B25" s="25" t="s">
        <v>45</v>
      </c>
      <c r="C25" s="26">
        <v>7</v>
      </c>
      <c r="D25" s="26">
        <v>8</v>
      </c>
      <c r="E25" s="26">
        <v>3</v>
      </c>
      <c r="F25" s="26">
        <v>18</v>
      </c>
      <c r="G25" s="26">
        <v>7</v>
      </c>
    </row>
    <row r="26" spans="1:7" ht="16.5" customHeight="1">
      <c r="A26" s="24">
        <v>8</v>
      </c>
      <c r="B26" s="27" t="s">
        <v>89</v>
      </c>
      <c r="C26" s="26">
        <v>5</v>
      </c>
      <c r="D26" s="26">
        <v>7</v>
      </c>
      <c r="E26" s="26">
        <v>8</v>
      </c>
      <c r="F26" s="26">
        <v>20</v>
      </c>
      <c r="G26" s="26">
        <v>8</v>
      </c>
    </row>
    <row r="27" ht="15" customHeight="1"/>
    <row r="28" spans="2:5" ht="15" customHeight="1">
      <c r="B28" s="21" t="s">
        <v>53</v>
      </c>
      <c r="C28" s="21"/>
      <c r="D28" s="135" t="s">
        <v>54</v>
      </c>
      <c r="E28" s="135"/>
    </row>
    <row r="29" ht="15" customHeight="1"/>
    <row r="30" ht="15" customHeight="1"/>
    <row r="31" ht="15" customHeight="1"/>
    <row r="32" spans="1:7" ht="15" customHeight="1">
      <c r="A32" s="2"/>
      <c r="B32" s="3"/>
      <c r="C32" s="3"/>
      <c r="D32" s="3"/>
      <c r="E32" s="3"/>
      <c r="F32" s="3"/>
      <c r="G32" s="3"/>
    </row>
    <row r="33" spans="1:6" ht="15" customHeight="1">
      <c r="A33" s="2"/>
      <c r="B33" s="3"/>
      <c r="C33" s="3"/>
      <c r="D33" s="3"/>
      <c r="E33" s="3"/>
      <c r="F33" s="3"/>
    </row>
    <row r="34" spans="1:6" ht="15" customHeight="1">
      <c r="A34" s="3"/>
      <c r="B34" s="3"/>
      <c r="C34" s="3"/>
      <c r="D34" s="3"/>
      <c r="E34" s="3"/>
      <c r="F34" s="3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2.7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>
      <c r="G68" s="3"/>
    </row>
    <row r="69" ht="15" customHeight="1">
      <c r="G69" s="3"/>
    </row>
    <row r="70" spans="1:7" ht="15" customHeight="1">
      <c r="A70" s="3"/>
      <c r="B70" s="3"/>
      <c r="C70" s="3"/>
      <c r="D70" s="3"/>
      <c r="E70" s="3"/>
      <c r="F70" s="3"/>
      <c r="G70" s="3"/>
    </row>
    <row r="71" spans="1:7" ht="15" customHeight="1">
      <c r="A71" s="3"/>
      <c r="B71" s="3"/>
      <c r="C71" s="3"/>
      <c r="D71" s="3"/>
      <c r="E71" s="3"/>
      <c r="F71" s="3"/>
      <c r="G71" s="3"/>
    </row>
    <row r="72" spans="1:7" ht="15" customHeight="1">
      <c r="A72" s="3"/>
      <c r="B72" s="3"/>
      <c r="C72" s="3"/>
      <c r="D72" s="3"/>
      <c r="E72" s="3"/>
      <c r="F72" s="3"/>
      <c r="G72" s="3"/>
    </row>
    <row r="73" spans="1:7" ht="15" customHeight="1">
      <c r="A73" s="3"/>
      <c r="B73" s="3"/>
      <c r="C73" s="3"/>
      <c r="D73" s="3"/>
      <c r="E73" s="3"/>
      <c r="F73" s="3"/>
      <c r="G73" s="3"/>
    </row>
    <row r="74" spans="1:7" ht="15" customHeight="1">
      <c r="A74" s="3"/>
      <c r="B74" s="3"/>
      <c r="C74" s="3"/>
      <c r="D74" s="3"/>
      <c r="E74" s="3"/>
      <c r="F74" s="3"/>
      <c r="G74" s="3"/>
    </row>
    <row r="75" spans="1:7" ht="15" customHeight="1">
      <c r="A75" s="3"/>
      <c r="B75" s="3"/>
      <c r="C75" s="3"/>
      <c r="D75" s="3"/>
      <c r="E75" s="3"/>
      <c r="F75" s="3"/>
      <c r="G75" s="3"/>
    </row>
    <row r="76" spans="1:7" ht="15" customHeight="1">
      <c r="A76" s="3"/>
      <c r="B76" s="3"/>
      <c r="C76" s="3"/>
      <c r="D76" s="3"/>
      <c r="E76" s="3"/>
      <c r="F76" s="3"/>
      <c r="G76" s="3"/>
    </row>
    <row r="77" spans="1:7" ht="15" customHeight="1">
      <c r="A77" s="3"/>
      <c r="B77" s="3"/>
      <c r="C77" s="3"/>
      <c r="D77" s="3"/>
      <c r="E77" s="3"/>
      <c r="F77" s="3"/>
      <c r="G77" s="3"/>
    </row>
    <row r="78" spans="1:7" ht="15" customHeight="1">
      <c r="A78" s="3"/>
      <c r="B78" s="3"/>
      <c r="C78" s="3"/>
      <c r="D78" s="3"/>
      <c r="E78" s="3"/>
      <c r="F78" s="3"/>
      <c r="G78" s="3"/>
    </row>
    <row r="79" spans="1:7" ht="15" customHeight="1">
      <c r="A79" s="3"/>
      <c r="B79" s="3"/>
      <c r="C79" s="3"/>
      <c r="D79" s="3"/>
      <c r="E79" s="3"/>
      <c r="F79" s="3"/>
      <c r="G79" s="3"/>
    </row>
    <row r="80" spans="1:7" ht="15" customHeight="1">
      <c r="A80" s="3"/>
      <c r="B80" s="3"/>
      <c r="C80" s="3"/>
      <c r="D80" s="3"/>
      <c r="E80" s="3"/>
      <c r="F80" s="3"/>
      <c r="G80" s="3"/>
    </row>
    <row r="81" spans="1:7" ht="15" customHeight="1">
      <c r="A81" s="3"/>
      <c r="B81" s="3"/>
      <c r="C81" s="3"/>
      <c r="D81" s="3"/>
      <c r="E81" s="3"/>
      <c r="F81" s="3"/>
      <c r="G81" s="3"/>
    </row>
    <row r="82" spans="1:7" ht="18" customHeight="1">
      <c r="A82" s="3"/>
      <c r="B82" s="3"/>
      <c r="C82" s="3"/>
      <c r="D82" s="3"/>
      <c r="E82" s="3"/>
      <c r="F82" s="3"/>
      <c r="G82" s="3"/>
    </row>
    <row r="83" spans="1:7" ht="15">
      <c r="A83" s="3"/>
      <c r="B83" s="3"/>
      <c r="C83" s="3"/>
      <c r="D83" s="3"/>
      <c r="E83" s="3"/>
      <c r="F83" s="3"/>
      <c r="G83" s="3"/>
    </row>
    <row r="84" spans="1:7" ht="15">
      <c r="A84" s="3"/>
      <c r="B84" s="3"/>
      <c r="C84" s="3"/>
      <c r="D84" s="3"/>
      <c r="E84" s="3"/>
      <c r="F84" s="3"/>
      <c r="G84" s="3"/>
    </row>
    <row r="85" spans="1:7" ht="15">
      <c r="A85" s="3"/>
      <c r="B85" s="3"/>
      <c r="C85" s="3"/>
      <c r="D85" s="3"/>
      <c r="E85" s="3"/>
      <c r="F85" s="3"/>
      <c r="G85" s="3"/>
    </row>
    <row r="86" spans="1:7" ht="15">
      <c r="A86" s="3"/>
      <c r="B86" s="3"/>
      <c r="C86" s="3"/>
      <c r="D86" s="3"/>
      <c r="E86" s="3"/>
      <c r="F86" s="3"/>
      <c r="G86" s="3"/>
    </row>
    <row r="87" spans="1:7" ht="15">
      <c r="A87" s="3"/>
      <c r="B87" s="3"/>
      <c r="C87" s="3"/>
      <c r="D87" s="3"/>
      <c r="E87" s="3"/>
      <c r="F87" s="3"/>
      <c r="G87" s="3"/>
    </row>
    <row r="88" spans="1:7" ht="15">
      <c r="A88" s="3"/>
      <c r="B88" s="3"/>
      <c r="C88" s="3"/>
      <c r="D88" s="3"/>
      <c r="E88" s="3"/>
      <c r="F88" s="3"/>
      <c r="G88" s="3"/>
    </row>
    <row r="89" spans="1:7" ht="15">
      <c r="A89" s="3"/>
      <c r="B89" s="3"/>
      <c r="C89" s="3"/>
      <c r="D89" s="3"/>
      <c r="E89" s="3"/>
      <c r="F89" s="3"/>
      <c r="G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</sheetData>
  <sheetProtection password="CC6F" sheet="1" formatCells="0" formatColumns="0" formatRows="0" insertColumns="0" insertRows="0" insertHyperlinks="0" deleteColumns="0" deleteRows="0" sort="0" autoFilter="0" pivotTables="0"/>
  <mergeCells count="16">
    <mergeCell ref="D28:E28"/>
    <mergeCell ref="G17:G18"/>
    <mergeCell ref="A2:G2"/>
    <mergeCell ref="F17:F18"/>
    <mergeCell ref="A17:A18"/>
    <mergeCell ref="B17:B18"/>
    <mergeCell ref="E17:E18"/>
    <mergeCell ref="D17:D18"/>
    <mergeCell ref="C17:C18"/>
    <mergeCell ref="A5:A6"/>
    <mergeCell ref="B5:B6"/>
    <mergeCell ref="C5:C6"/>
    <mergeCell ref="D5:D6"/>
    <mergeCell ref="F5:F6"/>
    <mergeCell ref="E5:E6"/>
    <mergeCell ref="G5:G6"/>
  </mergeCells>
  <printOptions/>
  <pageMargins left="0.25" right="0.25" top="0.75" bottom="0.75" header="0.3" footer="0.3"/>
  <pageSetup fitToHeight="1" fitToWidth="1"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O47"/>
  <sheetViews>
    <sheetView zoomScale="98" zoomScaleNormal="98" zoomScalePageLayoutView="0" workbookViewId="0" topLeftCell="A8">
      <selection activeCell="B29" sqref="B29:E29"/>
    </sheetView>
  </sheetViews>
  <sheetFormatPr defaultColWidth="9.140625" defaultRowHeight="15"/>
  <cols>
    <col min="2" max="2" width="53.7109375" style="0" customWidth="1"/>
    <col min="3" max="3" width="8.28125" style="0" customWidth="1"/>
    <col min="4" max="4" width="9.421875" style="0" customWidth="1"/>
    <col min="5" max="5" width="9.00390625" style="0" customWidth="1"/>
    <col min="6" max="6" width="11.421875" style="0" customWidth="1"/>
    <col min="7" max="7" width="11.28125" style="0" customWidth="1"/>
    <col min="8" max="8" width="9.7109375" style="0" customWidth="1"/>
    <col min="9" max="9" width="12.140625" style="0" customWidth="1"/>
    <col min="10" max="10" width="12.57421875" style="0" customWidth="1"/>
    <col min="11" max="11" width="9.8515625" style="0" customWidth="1"/>
    <col min="12" max="12" width="9.28125" style="0" customWidth="1"/>
    <col min="13" max="13" width="10.8515625" style="0" customWidth="1"/>
    <col min="14" max="14" width="11.8515625" style="0" customWidth="1"/>
    <col min="15" max="15" width="10.57421875" style="0" customWidth="1"/>
    <col min="16" max="16" width="9.28125" style="0" customWidth="1"/>
    <col min="17" max="17" width="10.140625" style="0" customWidth="1"/>
    <col min="18" max="18" width="10.7109375" style="0" customWidth="1"/>
    <col min="19" max="19" width="10.00390625" style="0" customWidth="1"/>
    <col min="20" max="20" width="9.8515625" style="0" customWidth="1"/>
    <col min="21" max="21" width="10.140625" style="0" customWidth="1"/>
    <col min="22" max="22" width="10.421875" style="0" customWidth="1"/>
    <col min="23" max="23" width="10.28125" style="0" customWidth="1"/>
    <col min="24" max="24" width="11.00390625" style="0" customWidth="1"/>
    <col min="25" max="25" width="10.140625" style="0" customWidth="1"/>
    <col min="26" max="26" width="9.28125" style="0" customWidth="1"/>
    <col min="27" max="27" width="10.140625" style="0" customWidth="1"/>
    <col min="28" max="28" width="13.28125" style="0" customWidth="1"/>
    <col min="29" max="29" width="10.421875" style="0" customWidth="1"/>
    <col min="30" max="30" width="8.28125" style="0" customWidth="1"/>
    <col min="33" max="33" width="11.28125" style="0" customWidth="1"/>
  </cols>
  <sheetData>
    <row r="1" spans="2:30" ht="59.2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36" customHeight="1">
      <c r="A2" s="136" t="s">
        <v>38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40"/>
      <c r="AB2" s="40"/>
      <c r="AC2" s="40"/>
      <c r="AD2" s="40"/>
    </row>
    <row r="3" spans="2:30" ht="18.75">
      <c r="B3" s="8"/>
      <c r="C3" s="8"/>
      <c r="D3" s="8"/>
      <c r="E3" s="8"/>
      <c r="F3" s="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8.75">
      <c r="A4" s="21"/>
      <c r="B4" s="30" t="s">
        <v>11</v>
      </c>
      <c r="C4" s="30"/>
      <c r="D4" s="30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12"/>
      <c r="X4" s="12"/>
      <c r="Y4" s="12"/>
      <c r="Z4" s="12"/>
      <c r="AA4" s="12"/>
      <c r="AB4" s="12"/>
      <c r="AC4" s="12"/>
      <c r="AD4" s="12"/>
    </row>
    <row r="5" spans="1:40" ht="49.5" customHeight="1">
      <c r="A5" s="32" t="s">
        <v>7</v>
      </c>
      <c r="B5" s="22" t="s">
        <v>8</v>
      </c>
      <c r="C5" s="23" t="s">
        <v>13</v>
      </c>
      <c r="D5" s="23" t="s">
        <v>5</v>
      </c>
      <c r="E5" s="23" t="s">
        <v>3</v>
      </c>
      <c r="F5" s="23" t="s">
        <v>2</v>
      </c>
      <c r="G5" s="23" t="s">
        <v>14</v>
      </c>
      <c r="H5" s="23" t="s">
        <v>15</v>
      </c>
      <c r="I5" s="23" t="s">
        <v>20</v>
      </c>
      <c r="J5" s="23" t="s">
        <v>46</v>
      </c>
      <c r="K5" s="23" t="s">
        <v>16</v>
      </c>
      <c r="L5" s="23" t="s">
        <v>21</v>
      </c>
      <c r="M5" s="23" t="s">
        <v>22</v>
      </c>
      <c r="N5" s="23" t="s">
        <v>23</v>
      </c>
      <c r="O5" s="23" t="s">
        <v>47</v>
      </c>
      <c r="P5" s="23" t="s">
        <v>17</v>
      </c>
      <c r="Q5" s="23" t="s">
        <v>50</v>
      </c>
      <c r="R5" s="23" t="s">
        <v>37</v>
      </c>
      <c r="S5" s="23" t="s">
        <v>51</v>
      </c>
      <c r="T5" s="23" t="s">
        <v>18</v>
      </c>
      <c r="U5" s="23" t="s">
        <v>49</v>
      </c>
      <c r="V5" s="23" t="s">
        <v>48</v>
      </c>
      <c r="W5" s="23" t="s">
        <v>52</v>
      </c>
      <c r="X5" s="23" t="s">
        <v>1</v>
      </c>
      <c r="Y5" s="23" t="s">
        <v>24</v>
      </c>
      <c r="Z5" s="23" t="s">
        <v>0</v>
      </c>
      <c r="AE5" s="7"/>
      <c r="AF5" s="7"/>
      <c r="AG5" s="7"/>
      <c r="AH5" s="7"/>
      <c r="AI5" s="7"/>
      <c r="AJ5" s="6"/>
      <c r="AK5" s="4"/>
      <c r="AL5" s="4"/>
      <c r="AM5" s="4"/>
      <c r="AN5" s="4"/>
    </row>
    <row r="6" spans="1:26" ht="16.5" customHeight="1">
      <c r="A6" s="33">
        <v>1</v>
      </c>
      <c r="B6" s="25" t="s">
        <v>25</v>
      </c>
      <c r="C6" s="34">
        <v>0.05555555555555555</v>
      </c>
      <c r="D6" s="34">
        <v>0.19180555555555556</v>
      </c>
      <c r="E6" s="35">
        <v>0.03738425925925926</v>
      </c>
      <c r="F6" s="34">
        <f aca="true" t="shared" si="0" ref="F6:F12">D6-C6-E6</f>
        <v>0.09886574074074075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8</v>
      </c>
      <c r="Q6" s="26">
        <v>0</v>
      </c>
      <c r="R6" s="26">
        <v>5</v>
      </c>
      <c r="S6" s="26">
        <v>0</v>
      </c>
      <c r="T6" s="26">
        <v>0</v>
      </c>
      <c r="U6" s="26">
        <v>0</v>
      </c>
      <c r="V6" s="26">
        <v>0</v>
      </c>
      <c r="W6" s="26">
        <v>3</v>
      </c>
      <c r="X6" s="37">
        <f aca="true" t="shared" si="1" ref="X6:X12">G6+H6+I6+J6+K6+L6+M6+N6+O6+P6+Q6+R6+S6+T6+U6+V6</f>
        <v>13</v>
      </c>
      <c r="Y6" s="37">
        <v>10</v>
      </c>
      <c r="Z6" s="26">
        <v>1</v>
      </c>
    </row>
    <row r="7" spans="1:26" ht="16.5" customHeight="1">
      <c r="A7" s="33">
        <v>2</v>
      </c>
      <c r="B7" s="25" t="s">
        <v>44</v>
      </c>
      <c r="C7" s="34">
        <v>0.0625</v>
      </c>
      <c r="D7" s="34">
        <v>0.21761574074074075</v>
      </c>
      <c r="E7" s="35">
        <v>0.0305787037037037</v>
      </c>
      <c r="F7" s="34">
        <f t="shared" si="0"/>
        <v>0.12453703703703704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3</v>
      </c>
      <c r="O7" s="26">
        <v>0</v>
      </c>
      <c r="P7" s="26">
        <v>5</v>
      </c>
      <c r="Q7" s="26">
        <v>0</v>
      </c>
      <c r="R7" s="26">
        <v>3</v>
      </c>
      <c r="S7" s="26">
        <v>3</v>
      </c>
      <c r="T7" s="26">
        <v>0</v>
      </c>
      <c r="U7" s="26">
        <v>0</v>
      </c>
      <c r="V7" s="26">
        <v>0</v>
      </c>
      <c r="W7" s="26"/>
      <c r="X7" s="37">
        <f t="shared" si="1"/>
        <v>14</v>
      </c>
      <c r="Y7" s="37">
        <v>14</v>
      </c>
      <c r="Z7" s="26">
        <v>2</v>
      </c>
    </row>
    <row r="8" spans="1:26" ht="16.5" customHeight="1">
      <c r="A8" s="33">
        <v>3</v>
      </c>
      <c r="B8" s="27" t="s">
        <v>9</v>
      </c>
      <c r="C8" s="34">
        <v>0.09027777777777778</v>
      </c>
      <c r="D8" s="34">
        <v>0.2120949074074074</v>
      </c>
      <c r="E8" s="35">
        <v>0.029583333333333336</v>
      </c>
      <c r="F8" s="34">
        <f t="shared" si="0"/>
        <v>0.0922337962962963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1</v>
      </c>
      <c r="N8" s="26">
        <v>3</v>
      </c>
      <c r="O8" s="26">
        <v>0</v>
      </c>
      <c r="P8" s="26">
        <v>6</v>
      </c>
      <c r="Q8" s="26">
        <v>0</v>
      </c>
      <c r="R8" s="26">
        <v>3</v>
      </c>
      <c r="S8" s="26">
        <v>12</v>
      </c>
      <c r="T8" s="26">
        <v>3</v>
      </c>
      <c r="U8" s="26">
        <v>5</v>
      </c>
      <c r="V8" s="26">
        <v>0</v>
      </c>
      <c r="W8" s="26">
        <v>5</v>
      </c>
      <c r="X8" s="37">
        <f t="shared" si="1"/>
        <v>33</v>
      </c>
      <c r="Y8" s="37">
        <v>28</v>
      </c>
      <c r="Z8" s="26">
        <v>3</v>
      </c>
    </row>
    <row r="9" spans="1:26" ht="16.5" customHeight="1">
      <c r="A9" s="33">
        <v>4</v>
      </c>
      <c r="B9" s="27" t="s">
        <v>10</v>
      </c>
      <c r="C9" s="34">
        <v>0.08333333333333333</v>
      </c>
      <c r="D9" s="34">
        <v>0.20425925925925925</v>
      </c>
      <c r="E9" s="34">
        <v>0.015625</v>
      </c>
      <c r="F9" s="34">
        <f t="shared" si="0"/>
        <v>0.10530092592592592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4</v>
      </c>
      <c r="Q9" s="26">
        <v>8</v>
      </c>
      <c r="R9" s="26">
        <v>0</v>
      </c>
      <c r="S9" s="26">
        <v>4</v>
      </c>
      <c r="T9" s="26">
        <v>0</v>
      </c>
      <c r="U9" s="26">
        <v>9</v>
      </c>
      <c r="V9" s="26">
        <v>6</v>
      </c>
      <c r="W9" s="26"/>
      <c r="X9" s="37">
        <f t="shared" si="1"/>
        <v>31</v>
      </c>
      <c r="Y9" s="37">
        <v>31</v>
      </c>
      <c r="Z9" s="26">
        <v>4</v>
      </c>
    </row>
    <row r="10" spans="1:26" ht="16.5" customHeight="1">
      <c r="A10" s="33">
        <v>5</v>
      </c>
      <c r="B10" s="25" t="s">
        <v>32</v>
      </c>
      <c r="C10" s="34">
        <v>0.10416666666666667</v>
      </c>
      <c r="D10" s="34">
        <v>0.21940972222222221</v>
      </c>
      <c r="E10" s="35">
        <v>0.028229166666666666</v>
      </c>
      <c r="F10" s="34">
        <f t="shared" si="0"/>
        <v>0.08701388888888888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4</v>
      </c>
      <c r="N10" s="26">
        <v>6</v>
      </c>
      <c r="O10" s="26">
        <v>0</v>
      </c>
      <c r="P10" s="26">
        <v>12</v>
      </c>
      <c r="Q10" s="26">
        <v>16</v>
      </c>
      <c r="R10" s="26">
        <v>0</v>
      </c>
      <c r="S10" s="26">
        <v>6</v>
      </c>
      <c r="T10" s="26">
        <v>12</v>
      </c>
      <c r="U10" s="26">
        <v>0</v>
      </c>
      <c r="V10" s="26">
        <v>0</v>
      </c>
      <c r="W10" s="26">
        <v>10</v>
      </c>
      <c r="X10" s="37">
        <f t="shared" si="1"/>
        <v>56</v>
      </c>
      <c r="Y10" s="37">
        <v>46</v>
      </c>
      <c r="Z10" s="26">
        <v>5</v>
      </c>
    </row>
    <row r="11" spans="1:26" ht="16.5" customHeight="1">
      <c r="A11" s="33">
        <v>6</v>
      </c>
      <c r="B11" s="25" t="s">
        <v>27</v>
      </c>
      <c r="C11" s="34">
        <v>0.09722222222222222</v>
      </c>
      <c r="D11" s="34">
        <v>0.22181712962962963</v>
      </c>
      <c r="E11" s="35">
        <v>0.033854166666666664</v>
      </c>
      <c r="F11" s="34">
        <f t="shared" si="0"/>
        <v>0.09074074074074073</v>
      </c>
      <c r="G11" s="26">
        <v>0</v>
      </c>
      <c r="H11" s="26">
        <v>0</v>
      </c>
      <c r="I11" s="26">
        <v>0</v>
      </c>
      <c r="J11" s="26">
        <v>0</v>
      </c>
      <c r="K11" s="26">
        <v>3</v>
      </c>
      <c r="L11" s="26">
        <v>0</v>
      </c>
      <c r="M11" s="26">
        <v>1</v>
      </c>
      <c r="N11" s="26">
        <v>0</v>
      </c>
      <c r="O11" s="26">
        <v>0</v>
      </c>
      <c r="P11" s="26">
        <v>11</v>
      </c>
      <c r="Q11" s="26">
        <v>3</v>
      </c>
      <c r="R11" s="26">
        <v>15</v>
      </c>
      <c r="S11" s="26">
        <v>10</v>
      </c>
      <c r="T11" s="26">
        <v>9</v>
      </c>
      <c r="U11" s="26">
        <v>3</v>
      </c>
      <c r="V11" s="26">
        <v>0</v>
      </c>
      <c r="W11" s="26">
        <v>5</v>
      </c>
      <c r="X11" s="37">
        <f t="shared" si="1"/>
        <v>55</v>
      </c>
      <c r="Y11" s="37">
        <v>50</v>
      </c>
      <c r="Z11" s="26">
        <v>6</v>
      </c>
    </row>
    <row r="12" spans="1:26" ht="16.5" customHeight="1">
      <c r="A12" s="33">
        <v>7</v>
      </c>
      <c r="B12" s="27" t="s">
        <v>4</v>
      </c>
      <c r="C12" s="34">
        <v>0.0763888888888889</v>
      </c>
      <c r="D12" s="34">
        <v>0.22930555555555554</v>
      </c>
      <c r="E12" s="35">
        <v>0.014155092592592592</v>
      </c>
      <c r="F12" s="34">
        <f t="shared" si="0"/>
        <v>0.13876157407407405</v>
      </c>
      <c r="G12" s="26">
        <v>16</v>
      </c>
      <c r="H12" s="26">
        <v>4</v>
      </c>
      <c r="I12" s="26">
        <v>0</v>
      </c>
      <c r="J12" s="26">
        <v>0</v>
      </c>
      <c r="K12" s="26">
        <v>0</v>
      </c>
      <c r="L12" s="26">
        <v>0</v>
      </c>
      <c r="M12" s="26">
        <v>9</v>
      </c>
      <c r="N12" s="26">
        <v>9</v>
      </c>
      <c r="O12" s="26">
        <v>0</v>
      </c>
      <c r="P12" s="26">
        <v>2</v>
      </c>
      <c r="Q12" s="26">
        <v>13</v>
      </c>
      <c r="R12" s="26">
        <v>20</v>
      </c>
      <c r="S12" s="26">
        <v>17</v>
      </c>
      <c r="T12" s="26">
        <v>19</v>
      </c>
      <c r="U12" s="26">
        <v>16</v>
      </c>
      <c r="V12" s="26">
        <v>3</v>
      </c>
      <c r="W12" s="26"/>
      <c r="X12" s="37">
        <f t="shared" si="1"/>
        <v>128</v>
      </c>
      <c r="Y12" s="37">
        <v>128</v>
      </c>
      <c r="Z12" s="26">
        <v>7</v>
      </c>
    </row>
    <row r="13" spans="1:26" ht="16.5" customHeight="1">
      <c r="A13" s="33">
        <v>8</v>
      </c>
      <c r="B13" s="27" t="s">
        <v>28</v>
      </c>
      <c r="C13" s="34">
        <v>0.020833333333333332</v>
      </c>
      <c r="D13" s="34"/>
      <c r="E13" s="35"/>
      <c r="F13" s="34"/>
      <c r="G13" s="26">
        <v>0</v>
      </c>
      <c r="H13" s="26">
        <v>0</v>
      </c>
      <c r="I13" s="26">
        <v>10</v>
      </c>
      <c r="J13" s="26">
        <v>0</v>
      </c>
      <c r="K13" s="26">
        <v>0</v>
      </c>
      <c r="L13" s="26">
        <v>10</v>
      </c>
      <c r="M13" s="26">
        <v>6</v>
      </c>
      <c r="N13" s="26">
        <v>0</v>
      </c>
      <c r="O13" s="26">
        <v>0</v>
      </c>
      <c r="P13" s="26">
        <v>10</v>
      </c>
      <c r="Q13" s="26">
        <v>3</v>
      </c>
      <c r="R13" s="26" t="s">
        <v>19</v>
      </c>
      <c r="S13" s="26" t="s">
        <v>19</v>
      </c>
      <c r="T13" s="26" t="s">
        <v>19</v>
      </c>
      <c r="U13" s="26" t="s">
        <v>19</v>
      </c>
      <c r="V13" s="26" t="s">
        <v>19</v>
      </c>
      <c r="W13" s="26"/>
      <c r="X13" s="37"/>
      <c r="Y13" s="37"/>
      <c r="Z13" s="26">
        <v>8</v>
      </c>
    </row>
    <row r="14" spans="1:30" ht="15.75" customHeight="1">
      <c r="A14" s="21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10"/>
      <c r="X14" s="10"/>
      <c r="Y14" s="10"/>
      <c r="Z14" s="10"/>
      <c r="AA14" s="10"/>
      <c r="AB14" s="10"/>
      <c r="AC14" s="10"/>
      <c r="AD14" s="10"/>
    </row>
    <row r="15" spans="1:30" ht="15" customHeight="1">
      <c r="A15" s="2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10"/>
      <c r="X15" s="10"/>
      <c r="Y15" s="10"/>
      <c r="Z15" s="10"/>
      <c r="AA15" s="10"/>
      <c r="AB15" s="10"/>
      <c r="AC15" s="10"/>
      <c r="AD15" s="10"/>
    </row>
    <row r="16" spans="1:30" ht="15" customHeight="1">
      <c r="A16" s="21"/>
      <c r="B16" s="30" t="s">
        <v>12</v>
      </c>
      <c r="C16" s="30"/>
      <c r="D16" s="30"/>
      <c r="E16" s="30"/>
      <c r="F16" s="30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10"/>
      <c r="X16" s="10"/>
      <c r="Y16" s="10"/>
      <c r="Z16" s="10"/>
      <c r="AA16" s="10"/>
      <c r="AB16" s="10"/>
      <c r="AC16" s="10"/>
      <c r="AD16" s="10"/>
    </row>
    <row r="17" spans="1:41" ht="48" customHeight="1">
      <c r="A17" s="33" t="s">
        <v>7</v>
      </c>
      <c r="B17" s="22" t="s">
        <v>8</v>
      </c>
      <c r="C17" s="23" t="s">
        <v>13</v>
      </c>
      <c r="D17" s="23" t="s">
        <v>5</v>
      </c>
      <c r="E17" s="23" t="s">
        <v>3</v>
      </c>
      <c r="F17" s="23" t="s">
        <v>2</v>
      </c>
      <c r="G17" s="23" t="s">
        <v>14</v>
      </c>
      <c r="H17" s="23" t="s">
        <v>15</v>
      </c>
      <c r="I17" s="23" t="s">
        <v>46</v>
      </c>
      <c r="J17" s="23" t="s">
        <v>16</v>
      </c>
      <c r="K17" s="23" t="s">
        <v>17</v>
      </c>
      <c r="L17" s="23" t="s">
        <v>50</v>
      </c>
      <c r="M17" s="23" t="s">
        <v>37</v>
      </c>
      <c r="N17" s="23" t="s">
        <v>23</v>
      </c>
      <c r="O17" s="23" t="s">
        <v>51</v>
      </c>
      <c r="P17" s="23" t="s">
        <v>18</v>
      </c>
      <c r="Q17" s="23" t="s">
        <v>49</v>
      </c>
      <c r="R17" s="23" t="s">
        <v>48</v>
      </c>
      <c r="S17" s="23" t="s">
        <v>52</v>
      </c>
      <c r="T17" s="23" t="s">
        <v>1</v>
      </c>
      <c r="U17" s="23" t="s">
        <v>24</v>
      </c>
      <c r="V17" s="23" t="s">
        <v>0</v>
      </c>
      <c r="AA17" s="10"/>
      <c r="AB17" s="10"/>
      <c r="AC17" s="10"/>
      <c r="AD17" s="10"/>
      <c r="AK17" s="4"/>
      <c r="AL17" s="4"/>
      <c r="AM17" s="4"/>
      <c r="AN17" s="4"/>
      <c r="AO17" s="4"/>
    </row>
    <row r="18" spans="1:41" ht="16.5" customHeight="1">
      <c r="A18" s="32">
        <v>1</v>
      </c>
      <c r="B18" s="25" t="s">
        <v>29</v>
      </c>
      <c r="C18" s="34">
        <v>0.041666666666666664</v>
      </c>
      <c r="D18" s="34">
        <v>0.16831018518518517</v>
      </c>
      <c r="E18" s="34">
        <v>0.01915509259259259</v>
      </c>
      <c r="F18" s="34">
        <f aca="true" t="shared" si="2" ref="F18:F24">D18-C18-E18</f>
        <v>0.10748842592592592</v>
      </c>
      <c r="G18" s="37">
        <v>0</v>
      </c>
      <c r="H18" s="37">
        <v>0</v>
      </c>
      <c r="I18" s="37">
        <v>0</v>
      </c>
      <c r="J18" s="37">
        <v>0</v>
      </c>
      <c r="K18" s="37">
        <v>9</v>
      </c>
      <c r="L18" s="37">
        <v>19</v>
      </c>
      <c r="M18" s="37">
        <v>5</v>
      </c>
      <c r="N18" s="37">
        <v>3</v>
      </c>
      <c r="O18" s="37">
        <v>10</v>
      </c>
      <c r="P18" s="37">
        <v>3</v>
      </c>
      <c r="Q18" s="37">
        <v>0</v>
      </c>
      <c r="R18" s="37">
        <v>27</v>
      </c>
      <c r="S18" s="37">
        <v>5</v>
      </c>
      <c r="T18" s="37">
        <f aca="true" t="shared" si="3" ref="T18:T23">G18+H18+I18+J18+K18+L18+M18+N18+O18+P18+Q18+R18</f>
        <v>76</v>
      </c>
      <c r="U18" s="37">
        <v>71</v>
      </c>
      <c r="V18" s="38">
        <v>1</v>
      </c>
      <c r="AA18" s="10"/>
      <c r="AB18" s="10"/>
      <c r="AC18" s="10"/>
      <c r="AD18" s="17"/>
      <c r="AE18" s="18"/>
      <c r="AF18" s="2"/>
      <c r="AK18" s="2"/>
      <c r="AL18" s="3"/>
      <c r="AM18" s="3"/>
      <c r="AN18" s="4"/>
      <c r="AO18" s="4"/>
    </row>
    <row r="19" spans="1:41" ht="16.5" customHeight="1">
      <c r="A19" s="33">
        <v>2</v>
      </c>
      <c r="B19" s="39" t="s">
        <v>30</v>
      </c>
      <c r="C19" s="34">
        <v>0.06944444444444443</v>
      </c>
      <c r="D19" s="34">
        <v>0.1980208333333333</v>
      </c>
      <c r="E19" s="34">
        <v>0.01275462962962963</v>
      </c>
      <c r="F19" s="34">
        <f t="shared" si="2"/>
        <v>0.11582175925925926</v>
      </c>
      <c r="G19" s="37">
        <v>0</v>
      </c>
      <c r="H19" s="37">
        <v>0</v>
      </c>
      <c r="I19" s="37">
        <v>0</v>
      </c>
      <c r="J19" s="37">
        <v>4</v>
      </c>
      <c r="K19" s="37">
        <v>8</v>
      </c>
      <c r="L19" s="37">
        <v>12</v>
      </c>
      <c r="M19" s="37">
        <v>25</v>
      </c>
      <c r="N19" s="37">
        <v>3</v>
      </c>
      <c r="O19" s="37">
        <v>10</v>
      </c>
      <c r="P19" s="37">
        <v>15</v>
      </c>
      <c r="Q19" s="37">
        <v>11</v>
      </c>
      <c r="R19" s="37">
        <v>0</v>
      </c>
      <c r="S19" s="37">
        <v>3</v>
      </c>
      <c r="T19" s="37">
        <f t="shared" si="3"/>
        <v>88</v>
      </c>
      <c r="U19" s="37">
        <v>85</v>
      </c>
      <c r="V19" s="38">
        <v>2</v>
      </c>
      <c r="AA19" s="10"/>
      <c r="AB19" s="10"/>
      <c r="AC19" s="10"/>
      <c r="AD19" s="17"/>
      <c r="AE19" s="18"/>
      <c r="AF19" s="2"/>
      <c r="AK19" s="2"/>
      <c r="AL19" s="3"/>
      <c r="AM19" s="3"/>
      <c r="AN19" s="4"/>
      <c r="AO19" s="4"/>
    </row>
    <row r="20" spans="1:41" ht="16.5" customHeight="1">
      <c r="A20" s="33">
        <v>3</v>
      </c>
      <c r="B20" s="25" t="s">
        <v>31</v>
      </c>
      <c r="C20" s="34">
        <v>0.006944444444444444</v>
      </c>
      <c r="D20" s="34">
        <v>0.10711805555555555</v>
      </c>
      <c r="E20" s="34">
        <v>0</v>
      </c>
      <c r="F20" s="34">
        <f t="shared" si="2"/>
        <v>0.1001736111111111</v>
      </c>
      <c r="G20" s="37">
        <v>0</v>
      </c>
      <c r="H20" s="37">
        <v>16</v>
      </c>
      <c r="I20" s="37">
        <v>0</v>
      </c>
      <c r="J20" s="37">
        <v>8</v>
      </c>
      <c r="K20" s="37">
        <v>9</v>
      </c>
      <c r="L20" s="37">
        <v>21</v>
      </c>
      <c r="M20" s="37">
        <v>15</v>
      </c>
      <c r="N20" s="37">
        <v>6</v>
      </c>
      <c r="O20" s="37">
        <v>7</v>
      </c>
      <c r="P20" s="37">
        <v>12</v>
      </c>
      <c r="Q20" s="37">
        <v>6</v>
      </c>
      <c r="R20" s="37">
        <v>0</v>
      </c>
      <c r="S20" s="37">
        <v>10</v>
      </c>
      <c r="T20" s="37">
        <f t="shared" si="3"/>
        <v>100</v>
      </c>
      <c r="U20" s="37">
        <v>90</v>
      </c>
      <c r="V20" s="38">
        <v>3</v>
      </c>
      <c r="AA20" s="10"/>
      <c r="AB20" s="10"/>
      <c r="AC20" s="10"/>
      <c r="AD20" s="17"/>
      <c r="AE20" s="19"/>
      <c r="AF20" s="2"/>
      <c r="AK20" s="2"/>
      <c r="AL20" s="3"/>
      <c r="AM20" s="3"/>
      <c r="AN20" s="4"/>
      <c r="AO20" s="4"/>
    </row>
    <row r="21" spans="1:41" ht="16.5" customHeight="1">
      <c r="A21" s="33">
        <v>4</v>
      </c>
      <c r="B21" s="25" t="s">
        <v>33</v>
      </c>
      <c r="C21" s="34">
        <v>0.04861111111111111</v>
      </c>
      <c r="D21" s="34">
        <v>0.19305555555555554</v>
      </c>
      <c r="E21" s="34">
        <v>0.012766203703703703</v>
      </c>
      <c r="F21" s="34">
        <f t="shared" si="2"/>
        <v>0.13167824074074072</v>
      </c>
      <c r="G21" s="37">
        <v>0</v>
      </c>
      <c r="H21" s="37">
        <v>0</v>
      </c>
      <c r="I21" s="37">
        <v>0</v>
      </c>
      <c r="J21" s="37">
        <v>10</v>
      </c>
      <c r="K21" s="37">
        <v>10</v>
      </c>
      <c r="L21" s="37">
        <v>22</v>
      </c>
      <c r="M21" s="37">
        <v>28</v>
      </c>
      <c r="N21" s="37">
        <v>9</v>
      </c>
      <c r="O21" s="37">
        <v>22</v>
      </c>
      <c r="P21" s="37">
        <v>15</v>
      </c>
      <c r="Q21" s="37">
        <v>6</v>
      </c>
      <c r="R21" s="37">
        <v>15</v>
      </c>
      <c r="S21" s="37"/>
      <c r="T21" s="37">
        <f t="shared" si="3"/>
        <v>137</v>
      </c>
      <c r="U21" s="37">
        <v>137</v>
      </c>
      <c r="V21" s="38">
        <v>4</v>
      </c>
      <c r="AA21" s="10"/>
      <c r="AB21" s="10"/>
      <c r="AC21" s="10"/>
      <c r="AD21" s="17"/>
      <c r="AE21" s="18"/>
      <c r="AF21" s="2"/>
      <c r="AK21" s="2"/>
      <c r="AL21" s="3"/>
      <c r="AM21" s="3"/>
      <c r="AN21" s="4"/>
      <c r="AO21" s="4"/>
    </row>
    <row r="22" spans="1:41" ht="16.5" customHeight="1">
      <c r="A22" s="33">
        <v>5</v>
      </c>
      <c r="B22" s="27" t="s">
        <v>28</v>
      </c>
      <c r="C22" s="34">
        <v>0.013888888888888888</v>
      </c>
      <c r="D22" s="34">
        <v>0.16831018518518517</v>
      </c>
      <c r="E22" s="34">
        <v>0.0020833333333333333</v>
      </c>
      <c r="F22" s="34">
        <f t="shared" si="2"/>
        <v>0.15233796296296295</v>
      </c>
      <c r="G22" s="37">
        <v>0</v>
      </c>
      <c r="H22" s="37">
        <v>16</v>
      </c>
      <c r="I22" s="37">
        <v>6</v>
      </c>
      <c r="J22" s="37">
        <v>0</v>
      </c>
      <c r="K22" s="37">
        <v>8</v>
      </c>
      <c r="L22" s="37">
        <v>25</v>
      </c>
      <c r="M22" s="37">
        <v>35</v>
      </c>
      <c r="N22" s="37">
        <v>28</v>
      </c>
      <c r="O22" s="37">
        <v>24</v>
      </c>
      <c r="P22" s="37">
        <v>21</v>
      </c>
      <c r="Q22" s="37">
        <v>3</v>
      </c>
      <c r="R22" s="37">
        <v>6</v>
      </c>
      <c r="S22" s="37"/>
      <c r="T22" s="37">
        <f t="shared" si="3"/>
        <v>172</v>
      </c>
      <c r="U22" s="37">
        <v>172</v>
      </c>
      <c r="V22" s="38">
        <v>5</v>
      </c>
      <c r="AA22" s="10"/>
      <c r="AB22" s="10"/>
      <c r="AC22" s="10"/>
      <c r="AD22" s="17"/>
      <c r="AE22" s="18"/>
      <c r="AF22" s="2"/>
      <c r="AK22" s="2"/>
      <c r="AL22" s="3"/>
      <c r="AM22" s="3"/>
      <c r="AN22" s="4"/>
      <c r="AO22" s="4"/>
    </row>
    <row r="23" spans="1:41" ht="16.5" customHeight="1">
      <c r="A23" s="33">
        <v>6</v>
      </c>
      <c r="B23" s="25" t="s">
        <v>34</v>
      </c>
      <c r="C23" s="34">
        <v>0.027777777777777776</v>
      </c>
      <c r="D23" s="34">
        <v>0.2150810185185185</v>
      </c>
      <c r="E23" s="34">
        <v>0.013078703703703703</v>
      </c>
      <c r="F23" s="34">
        <f t="shared" si="2"/>
        <v>0.17422453703703702</v>
      </c>
      <c r="G23" s="37">
        <v>6</v>
      </c>
      <c r="H23" s="37">
        <v>9</v>
      </c>
      <c r="I23" s="37">
        <v>3</v>
      </c>
      <c r="J23" s="37">
        <v>10</v>
      </c>
      <c r="K23" s="37">
        <v>10</v>
      </c>
      <c r="L23" s="37">
        <v>36</v>
      </c>
      <c r="M23" s="37">
        <v>36</v>
      </c>
      <c r="N23" s="37">
        <v>25</v>
      </c>
      <c r="O23" s="37">
        <v>24</v>
      </c>
      <c r="P23" s="37">
        <v>27</v>
      </c>
      <c r="Q23" s="37">
        <v>14</v>
      </c>
      <c r="R23" s="37">
        <v>15</v>
      </c>
      <c r="S23" s="37"/>
      <c r="T23" s="37">
        <f t="shared" si="3"/>
        <v>215</v>
      </c>
      <c r="U23" s="37">
        <v>215</v>
      </c>
      <c r="V23" s="38">
        <v>6</v>
      </c>
      <c r="AA23" s="10"/>
      <c r="AB23" s="10"/>
      <c r="AC23" s="10"/>
      <c r="AD23" s="17"/>
      <c r="AE23" s="19"/>
      <c r="AF23" s="2"/>
      <c r="AK23" s="2"/>
      <c r="AL23" s="3"/>
      <c r="AM23" s="3"/>
      <c r="AN23" s="4"/>
      <c r="AO23" s="4"/>
    </row>
    <row r="24" spans="1:41" ht="16.5" customHeight="1">
      <c r="A24" s="33">
        <v>7</v>
      </c>
      <c r="B24" s="25" t="s">
        <v>45</v>
      </c>
      <c r="C24" s="34">
        <v>0.034722222222222224</v>
      </c>
      <c r="D24" s="34">
        <v>0.1892476851851852</v>
      </c>
      <c r="E24" s="34">
        <v>0.0228125</v>
      </c>
      <c r="F24" s="34">
        <f t="shared" si="2"/>
        <v>0.13171296296296298</v>
      </c>
      <c r="G24" s="37">
        <v>0</v>
      </c>
      <c r="H24" s="37">
        <v>10</v>
      </c>
      <c r="I24" s="37">
        <v>0</v>
      </c>
      <c r="J24" s="37" t="s">
        <v>19</v>
      </c>
      <c r="K24" s="37">
        <v>13</v>
      </c>
      <c r="L24" s="37">
        <v>12</v>
      </c>
      <c r="M24" s="37">
        <v>28</v>
      </c>
      <c r="N24" s="37">
        <v>0</v>
      </c>
      <c r="O24" s="37">
        <v>18</v>
      </c>
      <c r="P24" s="37">
        <v>27</v>
      </c>
      <c r="Q24" s="37">
        <v>8</v>
      </c>
      <c r="R24" s="37">
        <v>0</v>
      </c>
      <c r="S24" s="37"/>
      <c r="T24" s="37">
        <v>116</v>
      </c>
      <c r="U24" s="37">
        <v>116</v>
      </c>
      <c r="V24" s="38">
        <v>7</v>
      </c>
      <c r="AA24" s="10"/>
      <c r="AB24" s="10"/>
      <c r="AC24" s="10"/>
      <c r="AD24" s="17"/>
      <c r="AE24" s="18"/>
      <c r="AF24" s="2"/>
      <c r="AK24" s="2"/>
      <c r="AL24" s="3"/>
      <c r="AM24" s="3"/>
      <c r="AN24" s="4"/>
      <c r="AO24" s="4"/>
    </row>
    <row r="25" spans="1:39" ht="16.5" customHeight="1">
      <c r="A25" s="33">
        <v>8</v>
      </c>
      <c r="B25" s="25" t="s">
        <v>36</v>
      </c>
      <c r="C25" s="34">
        <v>0</v>
      </c>
      <c r="D25" s="37"/>
      <c r="E25" s="34">
        <v>0.005740740740740742</v>
      </c>
      <c r="F25" s="34"/>
      <c r="G25" s="37">
        <v>0</v>
      </c>
      <c r="H25" s="37">
        <v>6</v>
      </c>
      <c r="I25" s="37">
        <v>0</v>
      </c>
      <c r="J25" s="37">
        <v>9</v>
      </c>
      <c r="K25" s="37">
        <v>12</v>
      </c>
      <c r="L25" s="37">
        <v>28</v>
      </c>
      <c r="M25" s="37">
        <v>40</v>
      </c>
      <c r="N25" s="37">
        <v>13</v>
      </c>
      <c r="O25" s="37">
        <v>28</v>
      </c>
      <c r="P25" s="37">
        <v>24</v>
      </c>
      <c r="Q25" s="37">
        <v>19</v>
      </c>
      <c r="R25" s="37" t="s">
        <v>19</v>
      </c>
      <c r="S25" s="37"/>
      <c r="T25" s="37">
        <v>179</v>
      </c>
      <c r="U25" s="37">
        <v>179</v>
      </c>
      <c r="V25" s="38">
        <v>8</v>
      </c>
      <c r="AA25" s="10"/>
      <c r="AB25" s="10"/>
      <c r="AC25" s="10"/>
      <c r="AD25" s="17"/>
      <c r="AE25" s="19"/>
      <c r="AF25" s="2"/>
      <c r="AK25" s="2"/>
      <c r="AL25" s="3"/>
      <c r="AM25" s="9"/>
    </row>
    <row r="26" spans="1:39" ht="15" customHeight="1">
      <c r="A26" s="5"/>
      <c r="AK26" s="2"/>
      <c r="AL26" s="3"/>
      <c r="AM26" s="9"/>
    </row>
    <row r="27" spans="37:39" ht="15" customHeight="1">
      <c r="AK27" s="2"/>
      <c r="AL27" s="3"/>
      <c r="AM27" s="9"/>
    </row>
    <row r="28" spans="37:39" ht="15" customHeight="1">
      <c r="AK28" s="2"/>
      <c r="AL28" s="3"/>
      <c r="AM28" s="9"/>
    </row>
    <row r="29" spans="2:39" ht="12.75" customHeight="1">
      <c r="B29" s="21" t="s">
        <v>53</v>
      </c>
      <c r="C29" s="21"/>
      <c r="D29" s="135" t="s">
        <v>54</v>
      </c>
      <c r="E29" s="135"/>
      <c r="AK29" s="2"/>
      <c r="AL29" s="3"/>
      <c r="AM29" s="9"/>
    </row>
    <row r="30" spans="37:39" ht="15" customHeight="1">
      <c r="AK30" s="2"/>
      <c r="AL30" s="3"/>
      <c r="AM30" s="9"/>
    </row>
    <row r="31" spans="37:39" ht="15" customHeight="1">
      <c r="AK31" s="2"/>
      <c r="AL31" s="3"/>
      <c r="AM31" s="9"/>
    </row>
    <row r="32" spans="37:39" ht="15" customHeight="1">
      <c r="AK32" s="2"/>
      <c r="AL32" s="3"/>
      <c r="AM32" s="9"/>
    </row>
    <row r="33" spans="37:39" ht="15" customHeight="1">
      <c r="AK33" s="2"/>
      <c r="AL33" s="3"/>
      <c r="AM33" s="9"/>
    </row>
    <row r="34" spans="37:39" ht="15" customHeight="1">
      <c r="AK34" s="2"/>
      <c r="AL34" s="3"/>
      <c r="AM34" s="9"/>
    </row>
    <row r="35" spans="37:39" ht="15" customHeight="1">
      <c r="AK35" s="2"/>
      <c r="AL35" s="3"/>
      <c r="AM35" s="9"/>
    </row>
    <row r="36" spans="37:39" ht="15" customHeight="1">
      <c r="AK36" s="2"/>
      <c r="AL36" s="3"/>
      <c r="AM36" s="9"/>
    </row>
    <row r="37" spans="37:39" ht="15" customHeight="1">
      <c r="AK37" s="2"/>
      <c r="AL37" s="3"/>
      <c r="AM37" s="9"/>
    </row>
    <row r="38" spans="37:39" ht="15" customHeight="1">
      <c r="AK38" s="2"/>
      <c r="AL38" s="3"/>
      <c r="AM38" s="9"/>
    </row>
    <row r="39" spans="37:39" ht="15" customHeight="1">
      <c r="AK39" s="2"/>
      <c r="AL39" s="3"/>
      <c r="AM39" s="9"/>
    </row>
    <row r="40" spans="37:39" ht="15" customHeight="1">
      <c r="AK40" s="2"/>
      <c r="AL40" s="3"/>
      <c r="AM40" s="9"/>
    </row>
    <row r="41" spans="37:39" ht="15" customHeight="1">
      <c r="AK41" s="2"/>
      <c r="AL41" s="3"/>
      <c r="AM41" s="9"/>
    </row>
    <row r="42" spans="37:39" ht="15" customHeight="1">
      <c r="AK42" s="3"/>
      <c r="AL42" s="3"/>
      <c r="AM42" s="9"/>
    </row>
    <row r="43" spans="37:39" ht="15" customHeight="1">
      <c r="AK43" s="3"/>
      <c r="AL43" s="3"/>
      <c r="AM43" s="9"/>
    </row>
    <row r="44" spans="37:39" ht="15" customHeight="1">
      <c r="AK44" s="9"/>
      <c r="AL44" s="9"/>
      <c r="AM44" s="9"/>
    </row>
    <row r="45" spans="37:39" ht="15" customHeight="1">
      <c r="AK45" s="9"/>
      <c r="AL45" s="9"/>
      <c r="AM45" s="9"/>
    </row>
    <row r="46" spans="37:39" ht="15" customHeight="1">
      <c r="AK46" s="9"/>
      <c r="AL46" s="9"/>
      <c r="AM46" s="9"/>
    </row>
    <row r="47" spans="37:39" ht="15">
      <c r="AK47" s="9"/>
      <c r="AL47" s="9"/>
      <c r="AM47" s="9"/>
    </row>
  </sheetData>
  <sheetProtection password="CC71" sheet="1" formatCells="0" formatColumns="0" formatRows="0" insertColumns="0" insertRows="0" insertHyperlinks="0" deleteColumns="0" deleteRows="0" sort="0" autoFilter="0" pivotTables="0"/>
  <mergeCells count="2">
    <mergeCell ref="D29:E29"/>
    <mergeCell ref="A2:Z2"/>
  </mergeCells>
  <printOptions/>
  <pageMargins left="0.25" right="0.25" top="0.75" bottom="0.75" header="0.3" footer="0.3"/>
  <pageSetup fitToWidth="0" fitToHeight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O79"/>
  <sheetViews>
    <sheetView zoomScale="82" zoomScaleNormal="82" zoomScalePageLayoutView="0" workbookViewId="0" topLeftCell="A1">
      <selection activeCell="T23" sqref="T23"/>
    </sheetView>
  </sheetViews>
  <sheetFormatPr defaultColWidth="9.140625" defaultRowHeight="15"/>
  <cols>
    <col min="1" max="1" width="4.140625" style="0" customWidth="1"/>
    <col min="2" max="2" width="8.7109375" style="0" hidden="1" customWidth="1"/>
    <col min="3" max="3" width="27.7109375" style="0" customWidth="1"/>
    <col min="4" max="4" width="55.28125" style="0" customWidth="1"/>
    <col min="5" max="5" width="7.28125" style="0" hidden="1" customWidth="1"/>
    <col min="6" max="6" width="9.421875" style="0" hidden="1" customWidth="1"/>
    <col min="7" max="7" width="8.140625" style="0" hidden="1" customWidth="1"/>
    <col min="8" max="8" width="10.00390625" style="0" hidden="1" customWidth="1"/>
    <col min="9" max="9" width="10.57421875" style="0" hidden="1" customWidth="1"/>
    <col min="10" max="10" width="7.421875" style="20" hidden="1" customWidth="1"/>
    <col min="11" max="11" width="8.57421875" style="20" customWidth="1"/>
    <col min="12" max="12" width="8.421875" style="20" customWidth="1"/>
    <col min="13" max="13" width="11.00390625" style="0" customWidth="1"/>
    <col min="14" max="14" width="11.421875" style="0" customWidth="1"/>
    <col min="15" max="15" width="6.7109375" style="0" customWidth="1"/>
  </cols>
  <sheetData>
    <row r="1" spans="1:15" ht="51.7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31.5" customHeight="1">
      <c r="A2" s="137" t="s">
        <v>190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3:15" ht="14.25" customHeight="1">
      <c r="M3" s="44"/>
      <c r="N3" s="44"/>
      <c r="O3" s="44"/>
    </row>
    <row r="4" spans="1:15" ht="48" customHeight="1">
      <c r="A4" s="22" t="s">
        <v>7</v>
      </c>
      <c r="B4" s="23" t="s">
        <v>58</v>
      </c>
      <c r="C4" s="22" t="s">
        <v>59</v>
      </c>
      <c r="D4" s="22" t="s">
        <v>60</v>
      </c>
      <c r="E4" s="22" t="s">
        <v>7</v>
      </c>
      <c r="F4" s="22" t="s">
        <v>61</v>
      </c>
      <c r="G4" s="22" t="s">
        <v>62</v>
      </c>
      <c r="H4" s="22" t="s">
        <v>63</v>
      </c>
      <c r="I4" s="22" t="s">
        <v>64</v>
      </c>
      <c r="J4" s="23" t="s">
        <v>65</v>
      </c>
      <c r="K4" s="23" t="s">
        <v>13</v>
      </c>
      <c r="L4" s="23" t="s">
        <v>5</v>
      </c>
      <c r="M4" s="23" t="s">
        <v>68</v>
      </c>
      <c r="N4" s="23" t="s">
        <v>69</v>
      </c>
      <c r="O4" s="23" t="s">
        <v>181</v>
      </c>
    </row>
    <row r="5" spans="1:15" s="4" customFormat="1" ht="32.25" customHeight="1">
      <c r="A5" s="45"/>
      <c r="B5" s="46"/>
      <c r="C5" s="47" t="s">
        <v>72</v>
      </c>
      <c r="D5" s="45"/>
      <c r="E5" s="45"/>
      <c r="F5" s="45"/>
      <c r="G5" s="45"/>
      <c r="H5" s="45"/>
      <c r="I5" s="45"/>
      <c r="J5" s="46"/>
      <c r="K5" s="46"/>
      <c r="L5" s="46"/>
      <c r="M5" s="46"/>
      <c r="N5" s="46"/>
      <c r="O5" s="46"/>
    </row>
    <row r="6" spans="1:15" ht="15.75">
      <c r="A6" s="48">
        <v>1</v>
      </c>
      <c r="B6" s="49"/>
      <c r="C6" s="50" t="s">
        <v>73</v>
      </c>
      <c r="D6" s="50" t="s">
        <v>74</v>
      </c>
      <c r="E6" s="51">
        <v>69</v>
      </c>
      <c r="F6" s="52"/>
      <c r="G6" s="52" t="s">
        <v>76</v>
      </c>
      <c r="H6" s="52">
        <v>12</v>
      </c>
      <c r="I6" s="52" t="s">
        <v>77</v>
      </c>
      <c r="J6" s="52">
        <v>2006</v>
      </c>
      <c r="K6" s="53">
        <v>0.003472222222222222</v>
      </c>
      <c r="L6" s="53">
        <v>0.01673611111111111</v>
      </c>
      <c r="M6" s="53">
        <f aca="true" t="shared" si="0" ref="M6:M12">L6-K6</f>
        <v>0.01326388888888889</v>
      </c>
      <c r="N6" s="48">
        <v>0</v>
      </c>
      <c r="O6" s="85">
        <f aca="true" t="shared" si="1" ref="O6:O12">$M$6/M6</f>
        <v>1</v>
      </c>
    </row>
    <row r="7" spans="1:15" ht="14.25" customHeight="1">
      <c r="A7" s="48">
        <v>3</v>
      </c>
      <c r="B7" s="56"/>
      <c r="C7" s="25" t="s">
        <v>81</v>
      </c>
      <c r="D7" s="25" t="s">
        <v>29</v>
      </c>
      <c r="E7" s="57">
        <v>22</v>
      </c>
      <c r="F7" s="50"/>
      <c r="G7" s="52" t="s">
        <v>76</v>
      </c>
      <c r="H7" s="52">
        <v>12</v>
      </c>
      <c r="I7" s="52" t="s">
        <v>77</v>
      </c>
      <c r="J7" s="58">
        <v>2007</v>
      </c>
      <c r="K7" s="53">
        <v>0</v>
      </c>
      <c r="L7" s="53">
        <v>0.016493055555555556</v>
      </c>
      <c r="M7" s="53">
        <f t="shared" si="0"/>
        <v>0.016493055555555556</v>
      </c>
      <c r="N7" s="48">
        <v>0</v>
      </c>
      <c r="O7" s="85">
        <f t="shared" si="1"/>
        <v>0.8042105263157895</v>
      </c>
    </row>
    <row r="8" spans="1:15" ht="15.75">
      <c r="A8" s="48">
        <v>4</v>
      </c>
      <c r="B8" s="56"/>
      <c r="C8" s="60" t="s">
        <v>83</v>
      </c>
      <c r="D8" s="50" t="s">
        <v>34</v>
      </c>
      <c r="E8" s="51">
        <v>74</v>
      </c>
      <c r="F8" s="52"/>
      <c r="G8" s="52" t="s">
        <v>76</v>
      </c>
      <c r="H8" s="52">
        <v>12</v>
      </c>
      <c r="I8" s="52" t="s">
        <v>77</v>
      </c>
      <c r="J8" s="52">
        <v>2006</v>
      </c>
      <c r="K8" s="53">
        <v>0.0006944444444444445</v>
      </c>
      <c r="L8" s="53">
        <v>0.018090277777777778</v>
      </c>
      <c r="M8" s="53">
        <f t="shared" si="0"/>
        <v>0.017395833333333333</v>
      </c>
      <c r="N8" s="48">
        <v>0</v>
      </c>
      <c r="O8" s="85">
        <f t="shared" si="1"/>
        <v>0.7624750499001997</v>
      </c>
    </row>
    <row r="9" spans="1:15" ht="15.75">
      <c r="A9" s="48">
        <v>7</v>
      </c>
      <c r="B9" s="56"/>
      <c r="C9" s="60" t="s">
        <v>87</v>
      </c>
      <c r="D9" s="50" t="s">
        <v>34</v>
      </c>
      <c r="E9" s="51">
        <v>76</v>
      </c>
      <c r="F9" s="52"/>
      <c r="G9" s="52" t="s">
        <v>76</v>
      </c>
      <c r="H9" s="52">
        <v>12</v>
      </c>
      <c r="I9" s="52" t="s">
        <v>77</v>
      </c>
      <c r="J9" s="52">
        <v>2005</v>
      </c>
      <c r="K9" s="53">
        <v>0.0020833333333333333</v>
      </c>
      <c r="L9" s="53">
        <v>0.02292824074074074</v>
      </c>
      <c r="M9" s="53">
        <f t="shared" si="0"/>
        <v>0.020844907407407406</v>
      </c>
      <c r="N9" s="48">
        <v>0</v>
      </c>
      <c r="O9" s="85">
        <f t="shared" si="1"/>
        <v>0.6363131593559135</v>
      </c>
    </row>
    <row r="10" spans="1:15" ht="15.75">
      <c r="A10" s="48">
        <v>8</v>
      </c>
      <c r="B10" s="56"/>
      <c r="C10" s="60" t="s">
        <v>88</v>
      </c>
      <c r="D10" s="50" t="s">
        <v>89</v>
      </c>
      <c r="E10" s="51">
        <v>80</v>
      </c>
      <c r="F10" s="52"/>
      <c r="G10" s="52" t="s">
        <v>76</v>
      </c>
      <c r="H10" s="52">
        <v>12</v>
      </c>
      <c r="I10" s="52" t="s">
        <v>77</v>
      </c>
      <c r="J10" s="52">
        <v>2005</v>
      </c>
      <c r="K10" s="53">
        <v>0.002777777777777778</v>
      </c>
      <c r="L10" s="53">
        <v>0.024733796296296295</v>
      </c>
      <c r="M10" s="53">
        <f t="shared" si="0"/>
        <v>0.021956018518518517</v>
      </c>
      <c r="N10" s="48">
        <v>0</v>
      </c>
      <c r="O10" s="85">
        <f t="shared" si="1"/>
        <v>0.6041117554032683</v>
      </c>
    </row>
    <row r="11" spans="1:15" ht="15.75">
      <c r="A11" s="48">
        <v>9</v>
      </c>
      <c r="B11" s="56"/>
      <c r="C11" s="50" t="s">
        <v>90</v>
      </c>
      <c r="D11" s="50" t="s">
        <v>30</v>
      </c>
      <c r="E11" s="51">
        <v>10</v>
      </c>
      <c r="F11" s="52"/>
      <c r="G11" s="52" t="s">
        <v>76</v>
      </c>
      <c r="H11" s="52">
        <v>12</v>
      </c>
      <c r="I11" s="52" t="s">
        <v>77</v>
      </c>
      <c r="J11" s="48">
        <v>2006</v>
      </c>
      <c r="K11" s="53">
        <v>0.005555555555555556</v>
      </c>
      <c r="L11" s="53">
        <v>0.02809027777777778</v>
      </c>
      <c r="M11" s="53">
        <f t="shared" si="0"/>
        <v>0.022534722222222223</v>
      </c>
      <c r="N11" s="48">
        <v>0</v>
      </c>
      <c r="O11" s="85">
        <f t="shared" si="1"/>
        <v>0.588597842835131</v>
      </c>
    </row>
    <row r="12" spans="1:15" ht="15.75">
      <c r="A12" s="48">
        <v>10</v>
      </c>
      <c r="B12" s="49"/>
      <c r="C12" s="50" t="s">
        <v>91</v>
      </c>
      <c r="D12" s="50" t="s">
        <v>182</v>
      </c>
      <c r="E12" s="51">
        <v>58</v>
      </c>
      <c r="F12" s="52"/>
      <c r="G12" s="52" t="s">
        <v>76</v>
      </c>
      <c r="H12" s="52">
        <v>12</v>
      </c>
      <c r="I12" s="52" t="s">
        <v>77</v>
      </c>
      <c r="J12" s="52">
        <v>2005</v>
      </c>
      <c r="K12" s="53">
        <v>0.006944444444444444</v>
      </c>
      <c r="L12" s="53">
        <v>0.030428240740740742</v>
      </c>
      <c r="M12" s="53">
        <f t="shared" si="0"/>
        <v>0.023483796296296298</v>
      </c>
      <c r="N12" s="48">
        <v>0</v>
      </c>
      <c r="O12" s="85">
        <f t="shared" si="1"/>
        <v>0.5648102513553475</v>
      </c>
    </row>
    <row r="13" spans="1:15" s="4" customFormat="1" ht="31.5" customHeight="1">
      <c r="A13" s="69"/>
      <c r="C13" s="47" t="s">
        <v>94</v>
      </c>
      <c r="D13" s="64"/>
      <c r="E13" s="65"/>
      <c r="F13" s="66"/>
      <c r="G13" s="66"/>
      <c r="H13" s="66"/>
      <c r="I13" s="66"/>
      <c r="J13" s="66"/>
      <c r="K13" s="67"/>
      <c r="L13" s="67"/>
      <c r="M13" s="67"/>
      <c r="N13" s="62"/>
      <c r="O13" s="86"/>
    </row>
    <row r="14" spans="1:15" ht="15.75">
      <c r="A14" s="48">
        <v>2</v>
      </c>
      <c r="B14" s="56"/>
      <c r="C14" s="50" t="s">
        <v>97</v>
      </c>
      <c r="D14" s="50" t="s">
        <v>98</v>
      </c>
      <c r="E14" s="51">
        <v>52</v>
      </c>
      <c r="F14" s="52"/>
      <c r="G14" s="52" t="s">
        <v>96</v>
      </c>
      <c r="H14" s="52">
        <v>12</v>
      </c>
      <c r="I14" s="52" t="s">
        <v>77</v>
      </c>
      <c r="J14" s="48">
        <v>2005</v>
      </c>
      <c r="K14" s="53">
        <v>0.001388888888888889</v>
      </c>
      <c r="L14" s="53">
        <v>0.017291666666666667</v>
      </c>
      <c r="M14" s="53">
        <f aca="true" t="shared" si="2" ref="M14:M24">L14-K14</f>
        <v>0.01590277777777778</v>
      </c>
      <c r="N14" s="48">
        <v>0</v>
      </c>
      <c r="O14" s="85">
        <f aca="true" t="shared" si="3" ref="O14:O22">$M$14/M14</f>
        <v>1</v>
      </c>
    </row>
    <row r="15" spans="1:15" ht="15.75">
      <c r="A15" s="48">
        <v>3</v>
      </c>
      <c r="B15" s="56"/>
      <c r="C15" s="50" t="s">
        <v>99</v>
      </c>
      <c r="D15" s="25" t="s">
        <v>29</v>
      </c>
      <c r="E15" s="51">
        <v>18</v>
      </c>
      <c r="F15" s="50"/>
      <c r="G15" s="52" t="s">
        <v>96</v>
      </c>
      <c r="H15" s="52">
        <v>12</v>
      </c>
      <c r="I15" s="52" t="s">
        <v>77</v>
      </c>
      <c r="J15" s="52">
        <v>2005</v>
      </c>
      <c r="K15" s="53">
        <v>0.006944444444444444</v>
      </c>
      <c r="L15" s="53">
        <v>0.02532407407407408</v>
      </c>
      <c r="M15" s="53">
        <f t="shared" si="2"/>
        <v>0.018379629629629635</v>
      </c>
      <c r="N15" s="48">
        <v>0</v>
      </c>
      <c r="O15" s="85">
        <f t="shared" si="3"/>
        <v>0.8652392947103273</v>
      </c>
    </row>
    <row r="16" spans="1:15" ht="15.75">
      <c r="A16" s="48">
        <v>4</v>
      </c>
      <c r="B16" s="56"/>
      <c r="C16" s="50" t="s">
        <v>100</v>
      </c>
      <c r="D16" s="50" t="s">
        <v>89</v>
      </c>
      <c r="E16" s="51">
        <v>79</v>
      </c>
      <c r="F16" s="52"/>
      <c r="G16" s="52" t="s">
        <v>96</v>
      </c>
      <c r="H16" s="52">
        <v>12</v>
      </c>
      <c r="I16" s="52" t="s">
        <v>77</v>
      </c>
      <c r="J16" s="52">
        <v>2007</v>
      </c>
      <c r="K16" s="53">
        <v>0.0020833333333333333</v>
      </c>
      <c r="L16" s="53">
        <v>0.022743055555555555</v>
      </c>
      <c r="M16" s="53">
        <f t="shared" si="2"/>
        <v>0.02065972222222222</v>
      </c>
      <c r="N16" s="48">
        <v>0</v>
      </c>
      <c r="O16" s="85">
        <f t="shared" si="3"/>
        <v>0.769747899159664</v>
      </c>
    </row>
    <row r="17" spans="1:15" ht="15.75">
      <c r="A17" s="48">
        <v>5</v>
      </c>
      <c r="B17" s="56"/>
      <c r="C17" s="50" t="s">
        <v>101</v>
      </c>
      <c r="D17" s="50" t="s">
        <v>183</v>
      </c>
      <c r="E17" s="51">
        <v>48</v>
      </c>
      <c r="F17" s="25"/>
      <c r="G17" s="52" t="s">
        <v>96</v>
      </c>
      <c r="H17" s="52">
        <v>12</v>
      </c>
      <c r="I17" s="52" t="s">
        <v>122</v>
      </c>
      <c r="J17" s="52">
        <v>2005</v>
      </c>
      <c r="K17" s="53">
        <v>0.003472222222222222</v>
      </c>
      <c r="L17" s="53">
        <v>0.024560185185185185</v>
      </c>
      <c r="M17" s="53">
        <f t="shared" si="2"/>
        <v>0.02108796296296296</v>
      </c>
      <c r="N17" s="48">
        <v>0</v>
      </c>
      <c r="O17" s="85">
        <f t="shared" si="3"/>
        <v>0.7541163556531286</v>
      </c>
    </row>
    <row r="18" spans="1:15" ht="15.75">
      <c r="A18" s="48">
        <v>7</v>
      </c>
      <c r="B18" s="54" t="s">
        <v>55</v>
      </c>
      <c r="C18" s="60" t="s">
        <v>103</v>
      </c>
      <c r="D18" s="50" t="s">
        <v>33</v>
      </c>
      <c r="E18" s="51">
        <v>57</v>
      </c>
      <c r="F18" s="52"/>
      <c r="G18" s="52" t="s">
        <v>96</v>
      </c>
      <c r="H18" s="52">
        <v>12</v>
      </c>
      <c r="I18" s="52" t="s">
        <v>77</v>
      </c>
      <c r="J18" s="52">
        <v>2005</v>
      </c>
      <c r="K18" s="53">
        <v>0.0006944444444444445</v>
      </c>
      <c r="L18" s="53">
        <v>0.022997685185185187</v>
      </c>
      <c r="M18" s="53">
        <f t="shared" si="2"/>
        <v>0.02230324074074074</v>
      </c>
      <c r="N18" s="48">
        <v>0</v>
      </c>
      <c r="O18" s="85">
        <f t="shared" si="3"/>
        <v>0.7130254281266217</v>
      </c>
    </row>
    <row r="19" spans="1:15" ht="15.75">
      <c r="A19" s="48">
        <v>8</v>
      </c>
      <c r="B19" s="56"/>
      <c r="C19" s="50" t="s">
        <v>104</v>
      </c>
      <c r="D19" s="50" t="s">
        <v>34</v>
      </c>
      <c r="E19" s="51">
        <v>75</v>
      </c>
      <c r="F19" s="52"/>
      <c r="G19" s="52" t="s">
        <v>96</v>
      </c>
      <c r="H19" s="52">
        <v>12</v>
      </c>
      <c r="I19" s="52" t="s">
        <v>77</v>
      </c>
      <c r="J19" s="48">
        <v>2006</v>
      </c>
      <c r="K19" s="53">
        <v>0.004166666666666667</v>
      </c>
      <c r="L19" s="53">
        <v>0.026828703703703702</v>
      </c>
      <c r="M19" s="53">
        <f t="shared" si="2"/>
        <v>0.022662037037037036</v>
      </c>
      <c r="N19" s="48">
        <v>0</v>
      </c>
      <c r="O19" s="85">
        <f t="shared" si="3"/>
        <v>0.7017364657814097</v>
      </c>
    </row>
    <row r="20" spans="1:15" ht="15.75">
      <c r="A20" s="48">
        <v>9</v>
      </c>
      <c r="B20" s="49"/>
      <c r="C20" s="50" t="s">
        <v>105</v>
      </c>
      <c r="D20" s="50" t="s">
        <v>30</v>
      </c>
      <c r="E20" s="51">
        <v>12</v>
      </c>
      <c r="F20" s="52"/>
      <c r="G20" s="52" t="s">
        <v>96</v>
      </c>
      <c r="H20" s="52">
        <v>12</v>
      </c>
      <c r="I20" s="52" t="s">
        <v>77</v>
      </c>
      <c r="J20" s="52">
        <v>2005</v>
      </c>
      <c r="K20" s="53">
        <v>0.009722222222222222</v>
      </c>
      <c r="L20" s="53">
        <v>0.03248842592592593</v>
      </c>
      <c r="M20" s="53">
        <f t="shared" si="2"/>
        <v>0.022766203703703705</v>
      </c>
      <c r="N20" s="48">
        <v>0</v>
      </c>
      <c r="O20" s="85">
        <f t="shared" si="3"/>
        <v>0.6985256736146416</v>
      </c>
    </row>
    <row r="21" spans="1:15" ht="15.75">
      <c r="A21" s="48">
        <v>10</v>
      </c>
      <c r="B21" s="56"/>
      <c r="C21" s="50" t="s">
        <v>106</v>
      </c>
      <c r="D21" s="50" t="s">
        <v>33</v>
      </c>
      <c r="E21" s="51">
        <v>53</v>
      </c>
      <c r="F21" s="52"/>
      <c r="G21" s="52" t="s">
        <v>96</v>
      </c>
      <c r="H21" s="52">
        <v>12</v>
      </c>
      <c r="I21" s="52" t="s">
        <v>77</v>
      </c>
      <c r="J21" s="52">
        <v>2006</v>
      </c>
      <c r="K21" s="53">
        <v>0.011805555555555555</v>
      </c>
      <c r="L21" s="53">
        <v>0.03523148148148148</v>
      </c>
      <c r="M21" s="53">
        <f t="shared" si="2"/>
        <v>0.023425925925925926</v>
      </c>
      <c r="N21" s="48">
        <v>0</v>
      </c>
      <c r="O21" s="85">
        <f t="shared" si="3"/>
        <v>0.6788537549407115</v>
      </c>
    </row>
    <row r="22" spans="1:15" ht="15.75">
      <c r="A22" s="48">
        <v>14</v>
      </c>
      <c r="B22" s="56"/>
      <c r="C22" s="50" t="s">
        <v>110</v>
      </c>
      <c r="D22" s="50" t="s">
        <v>89</v>
      </c>
      <c r="E22" s="51">
        <v>77</v>
      </c>
      <c r="F22" s="25"/>
      <c r="G22" s="52" t="s">
        <v>96</v>
      </c>
      <c r="H22" s="52">
        <v>12</v>
      </c>
      <c r="I22" s="52" t="s">
        <v>77</v>
      </c>
      <c r="J22" s="52">
        <v>2006</v>
      </c>
      <c r="K22" s="53">
        <v>0.008333333333333333</v>
      </c>
      <c r="L22" s="53">
        <v>0.048310185185185185</v>
      </c>
      <c r="M22" s="53">
        <f t="shared" si="2"/>
        <v>0.039976851851851854</v>
      </c>
      <c r="N22" s="48">
        <v>0</v>
      </c>
      <c r="O22" s="85">
        <f t="shared" si="3"/>
        <v>0.3977996525767227</v>
      </c>
    </row>
    <row r="23" spans="1:15" ht="15.75">
      <c r="A23" s="48">
        <v>16</v>
      </c>
      <c r="B23" s="56"/>
      <c r="C23" s="60" t="s">
        <v>112</v>
      </c>
      <c r="D23" s="50" t="s">
        <v>34</v>
      </c>
      <c r="E23" s="51">
        <v>73</v>
      </c>
      <c r="F23" s="52"/>
      <c r="G23" s="52" t="s">
        <v>96</v>
      </c>
      <c r="H23" s="52">
        <v>12</v>
      </c>
      <c r="I23" s="52" t="s">
        <v>77</v>
      </c>
      <c r="J23" s="52">
        <v>2006</v>
      </c>
      <c r="K23" s="53">
        <v>0.002777777777777778</v>
      </c>
      <c r="L23" s="53">
        <v>0.017037037037037038</v>
      </c>
      <c r="M23" s="53">
        <f t="shared" si="2"/>
        <v>0.01425925925925926</v>
      </c>
      <c r="N23" s="70">
        <v>1</v>
      </c>
      <c r="O23" s="85"/>
    </row>
    <row r="24" spans="1:15" ht="15.75">
      <c r="A24" s="48">
        <v>18</v>
      </c>
      <c r="B24" s="49"/>
      <c r="C24" s="60" t="s">
        <v>115</v>
      </c>
      <c r="D24" s="50" t="s">
        <v>89</v>
      </c>
      <c r="E24" s="51">
        <v>78</v>
      </c>
      <c r="F24" s="51"/>
      <c r="G24" s="52" t="s">
        <v>96</v>
      </c>
      <c r="H24" s="52">
        <v>12</v>
      </c>
      <c r="I24" s="52" t="s">
        <v>77</v>
      </c>
      <c r="J24" s="52">
        <v>2006</v>
      </c>
      <c r="K24" s="53">
        <v>0.0062499999999999995</v>
      </c>
      <c r="L24" s="53">
        <v>0.03635416666666667</v>
      </c>
      <c r="M24" s="53">
        <f t="shared" si="2"/>
        <v>0.030104166666666668</v>
      </c>
      <c r="N24" s="71">
        <v>1</v>
      </c>
      <c r="O24" s="85"/>
    </row>
    <row r="25" spans="1:15" s="4" customFormat="1" ht="32.25" customHeight="1">
      <c r="A25" s="69"/>
      <c r="C25" s="47" t="s">
        <v>116</v>
      </c>
      <c r="D25" s="64"/>
      <c r="E25" s="65"/>
      <c r="F25" s="66"/>
      <c r="G25" s="66"/>
      <c r="H25" s="66"/>
      <c r="I25" s="66"/>
      <c r="J25" s="66"/>
      <c r="K25" s="67"/>
      <c r="L25" s="67"/>
      <c r="M25" s="67"/>
      <c r="N25" s="62"/>
      <c r="O25" s="62"/>
    </row>
    <row r="26" spans="1:15" ht="15.75">
      <c r="A26" s="1">
        <v>1</v>
      </c>
      <c r="B26" s="49"/>
      <c r="C26" s="50" t="s">
        <v>117</v>
      </c>
      <c r="D26" s="50" t="s">
        <v>183</v>
      </c>
      <c r="E26" s="51">
        <v>43</v>
      </c>
      <c r="F26" s="58"/>
      <c r="G26" s="52" t="s">
        <v>76</v>
      </c>
      <c r="H26" s="52">
        <v>14</v>
      </c>
      <c r="I26" s="52" t="s">
        <v>122</v>
      </c>
      <c r="J26" s="58">
        <v>2004</v>
      </c>
      <c r="K26" s="53">
        <v>0</v>
      </c>
      <c r="L26" s="53">
        <v>0.012905092592592591</v>
      </c>
      <c r="M26" s="53">
        <f aca="true" t="shared" si="4" ref="M26:M32">L26-K26</f>
        <v>0.012905092592592591</v>
      </c>
      <c r="N26" s="1">
        <v>0</v>
      </c>
      <c r="O26" s="85">
        <f aca="true" t="shared" si="5" ref="O26:O32">$M$26/M26</f>
        <v>1</v>
      </c>
    </row>
    <row r="27" spans="1:15" ht="15.75">
      <c r="A27" s="1">
        <v>2</v>
      </c>
      <c r="B27" s="49"/>
      <c r="C27" s="50" t="s">
        <v>118</v>
      </c>
      <c r="D27" s="50" t="s">
        <v>35</v>
      </c>
      <c r="E27" s="51">
        <v>2</v>
      </c>
      <c r="F27" s="52"/>
      <c r="G27" s="52" t="s">
        <v>76</v>
      </c>
      <c r="H27" s="52">
        <v>14</v>
      </c>
      <c r="I27" s="52" t="s">
        <v>77</v>
      </c>
      <c r="J27" s="48">
        <v>2004</v>
      </c>
      <c r="K27" s="53">
        <v>0.0006944444444444445</v>
      </c>
      <c r="L27" s="53">
        <v>0.018229166666666668</v>
      </c>
      <c r="M27" s="53">
        <f t="shared" si="4"/>
        <v>0.017534722222222222</v>
      </c>
      <c r="N27" s="1">
        <v>0</v>
      </c>
      <c r="O27" s="85">
        <f t="shared" si="5"/>
        <v>0.7359735973597359</v>
      </c>
    </row>
    <row r="28" spans="1:15" ht="15.75">
      <c r="A28" s="1">
        <v>3</v>
      </c>
      <c r="B28" s="54" t="s">
        <v>55</v>
      </c>
      <c r="C28" s="50" t="s">
        <v>119</v>
      </c>
      <c r="D28" s="50" t="s">
        <v>36</v>
      </c>
      <c r="E28" s="51">
        <v>36</v>
      </c>
      <c r="F28" s="52"/>
      <c r="G28" s="52" t="s">
        <v>76</v>
      </c>
      <c r="H28" s="52">
        <v>14</v>
      </c>
      <c r="I28" s="52" t="s">
        <v>77</v>
      </c>
      <c r="J28" s="52">
        <v>2004</v>
      </c>
      <c r="K28" s="53">
        <v>0.001388888888888889</v>
      </c>
      <c r="L28" s="53">
        <v>0.023333333333333334</v>
      </c>
      <c r="M28" s="53">
        <f t="shared" si="4"/>
        <v>0.021944444444444447</v>
      </c>
      <c r="N28" s="1">
        <v>0</v>
      </c>
      <c r="O28" s="85">
        <f t="shared" si="5"/>
        <v>0.5880801687763711</v>
      </c>
    </row>
    <row r="29" spans="1:15" ht="15.75">
      <c r="A29" s="1">
        <v>4</v>
      </c>
      <c r="B29" s="49"/>
      <c r="C29" s="74" t="s">
        <v>120</v>
      </c>
      <c r="D29" s="50" t="s">
        <v>121</v>
      </c>
      <c r="E29" s="51">
        <v>29</v>
      </c>
      <c r="F29" s="50"/>
      <c r="G29" s="52" t="s">
        <v>76</v>
      </c>
      <c r="H29" s="70">
        <v>14</v>
      </c>
      <c r="I29" s="52" t="s">
        <v>122</v>
      </c>
      <c r="J29" s="75">
        <v>2003</v>
      </c>
      <c r="K29" s="53">
        <v>0.002777777777777778</v>
      </c>
      <c r="L29" s="53">
        <v>0.026342592592592588</v>
      </c>
      <c r="M29" s="53">
        <f t="shared" si="4"/>
        <v>0.02356481481481481</v>
      </c>
      <c r="N29" s="1">
        <v>0</v>
      </c>
      <c r="O29" s="85">
        <f t="shared" si="5"/>
        <v>0.5476424361493124</v>
      </c>
    </row>
    <row r="30" spans="1:15" ht="15.75">
      <c r="A30" s="1">
        <v>5</v>
      </c>
      <c r="B30" s="56"/>
      <c r="C30" s="25" t="s">
        <v>123</v>
      </c>
      <c r="D30" s="25" t="s">
        <v>29</v>
      </c>
      <c r="E30" s="57">
        <v>14</v>
      </c>
      <c r="F30" s="52"/>
      <c r="G30" s="75" t="s">
        <v>76</v>
      </c>
      <c r="H30" s="70">
        <v>14</v>
      </c>
      <c r="I30" s="52" t="s">
        <v>77</v>
      </c>
      <c r="J30" s="58">
        <v>2003</v>
      </c>
      <c r="K30" s="53">
        <v>0.004166666666666667</v>
      </c>
      <c r="L30" s="53">
        <v>0.032870370370370376</v>
      </c>
      <c r="M30" s="53">
        <f t="shared" si="4"/>
        <v>0.02870370370370371</v>
      </c>
      <c r="N30" s="1">
        <v>0</v>
      </c>
      <c r="O30" s="85">
        <f t="shared" si="5"/>
        <v>0.4495967741935482</v>
      </c>
    </row>
    <row r="31" spans="1:15" ht="15.75">
      <c r="A31" s="1">
        <v>6</v>
      </c>
      <c r="B31" s="56"/>
      <c r="C31" s="50" t="s">
        <v>124</v>
      </c>
      <c r="D31" s="50" t="s">
        <v>35</v>
      </c>
      <c r="E31" s="51">
        <v>1</v>
      </c>
      <c r="F31" s="50"/>
      <c r="G31" s="52" t="s">
        <v>76</v>
      </c>
      <c r="H31" s="70">
        <v>14</v>
      </c>
      <c r="I31" s="52" t="s">
        <v>77</v>
      </c>
      <c r="J31" s="48">
        <v>2003</v>
      </c>
      <c r="K31" s="53">
        <v>0.003472222222222222</v>
      </c>
      <c r="L31" s="53">
        <v>0.03844907407407407</v>
      </c>
      <c r="M31" s="53">
        <f t="shared" si="4"/>
        <v>0.03497685185185185</v>
      </c>
      <c r="N31" s="1">
        <v>0</v>
      </c>
      <c r="O31" s="85">
        <f t="shared" si="5"/>
        <v>0.3689609530112508</v>
      </c>
    </row>
    <row r="32" spans="1:15" ht="15.75">
      <c r="A32" s="1">
        <v>7</v>
      </c>
      <c r="B32" s="49"/>
      <c r="C32" s="50" t="s">
        <v>125</v>
      </c>
      <c r="D32" s="50" t="s">
        <v>33</v>
      </c>
      <c r="E32" s="51">
        <v>56</v>
      </c>
      <c r="F32" s="52"/>
      <c r="G32" s="52" t="s">
        <v>76</v>
      </c>
      <c r="H32" s="70">
        <v>14</v>
      </c>
      <c r="I32" s="52" t="s">
        <v>77</v>
      </c>
      <c r="J32" s="48">
        <v>2003</v>
      </c>
      <c r="K32" s="53">
        <v>0.0020833333333333333</v>
      </c>
      <c r="L32" s="53">
        <v>0.03706018518518519</v>
      </c>
      <c r="M32" s="53">
        <f t="shared" si="4"/>
        <v>0.034976851851851856</v>
      </c>
      <c r="N32" s="1">
        <v>0</v>
      </c>
      <c r="O32" s="85">
        <f t="shared" si="5"/>
        <v>0.36896095301125076</v>
      </c>
    </row>
    <row r="33" spans="1:15" s="4" customFormat="1" ht="31.5" customHeight="1">
      <c r="A33" s="69"/>
      <c r="B33" s="69"/>
      <c r="C33" s="47" t="s">
        <v>127</v>
      </c>
      <c r="D33" s="64"/>
      <c r="E33" s="65"/>
      <c r="F33" s="66"/>
      <c r="G33" s="66"/>
      <c r="H33" s="76"/>
      <c r="I33" s="66"/>
      <c r="J33" s="62"/>
      <c r="K33" s="67"/>
      <c r="L33" s="67"/>
      <c r="M33" s="67"/>
      <c r="N33" s="5"/>
      <c r="O33" s="5"/>
    </row>
    <row r="34" spans="1:15" ht="15.75">
      <c r="A34" s="1">
        <v>2</v>
      </c>
      <c r="B34" s="54" t="s">
        <v>55</v>
      </c>
      <c r="C34" s="50" t="s">
        <v>129</v>
      </c>
      <c r="D34" s="50" t="s">
        <v>30</v>
      </c>
      <c r="E34" s="51">
        <v>11</v>
      </c>
      <c r="F34" s="52"/>
      <c r="G34" s="52" t="s">
        <v>96</v>
      </c>
      <c r="H34" s="70">
        <v>14</v>
      </c>
      <c r="I34" s="52" t="s">
        <v>77</v>
      </c>
      <c r="J34" s="48">
        <v>2003</v>
      </c>
      <c r="K34" s="53">
        <v>0.0062499999999999995</v>
      </c>
      <c r="L34" s="53">
        <v>0.019178240740740742</v>
      </c>
      <c r="M34" s="53">
        <f aca="true" t="shared" si="6" ref="M34:M45">L34-K34</f>
        <v>0.012928240740740744</v>
      </c>
      <c r="N34" s="1">
        <v>0</v>
      </c>
      <c r="O34" s="85">
        <f aca="true" t="shared" si="7" ref="O34:O43">$M$34/M34</f>
        <v>1</v>
      </c>
    </row>
    <row r="35" spans="1:15" ht="15.75">
      <c r="A35" s="1">
        <v>3</v>
      </c>
      <c r="B35" s="54" t="s">
        <v>55</v>
      </c>
      <c r="C35" s="50" t="s">
        <v>130</v>
      </c>
      <c r="D35" s="50" t="s">
        <v>31</v>
      </c>
      <c r="E35" s="51">
        <v>42</v>
      </c>
      <c r="F35" s="52"/>
      <c r="G35" s="52" t="s">
        <v>96</v>
      </c>
      <c r="H35" s="70">
        <v>14</v>
      </c>
      <c r="I35" s="52" t="s">
        <v>77</v>
      </c>
      <c r="J35" s="52">
        <v>2003</v>
      </c>
      <c r="K35" s="53">
        <v>0.006944444444444444</v>
      </c>
      <c r="L35" s="53">
        <v>0.024837962962962964</v>
      </c>
      <c r="M35" s="53">
        <f t="shared" si="6"/>
        <v>0.01789351851851852</v>
      </c>
      <c r="N35" s="1">
        <v>0</v>
      </c>
      <c r="O35" s="85">
        <f t="shared" si="7"/>
        <v>0.7225097024579561</v>
      </c>
    </row>
    <row r="36" spans="1:15" ht="15.75">
      <c r="A36" s="1">
        <v>4</v>
      </c>
      <c r="B36" s="49"/>
      <c r="C36" s="50" t="s">
        <v>131</v>
      </c>
      <c r="D36" s="50" t="s">
        <v>36</v>
      </c>
      <c r="E36" s="51">
        <v>38</v>
      </c>
      <c r="F36" s="52"/>
      <c r="G36" s="52" t="s">
        <v>96</v>
      </c>
      <c r="H36" s="70">
        <v>14</v>
      </c>
      <c r="I36" s="52" t="s">
        <v>77</v>
      </c>
      <c r="J36" s="52">
        <v>2003</v>
      </c>
      <c r="K36" s="53">
        <v>0.004166666666666667</v>
      </c>
      <c r="L36" s="53">
        <v>0.02478009259259259</v>
      </c>
      <c r="M36" s="53">
        <f t="shared" si="6"/>
        <v>0.020613425925925924</v>
      </c>
      <c r="N36" s="1">
        <v>0</v>
      </c>
      <c r="O36" s="85">
        <f t="shared" si="7"/>
        <v>0.6271757439640653</v>
      </c>
    </row>
    <row r="37" spans="1:15" ht="15.75">
      <c r="A37" s="1">
        <v>5</v>
      </c>
      <c r="B37" s="49"/>
      <c r="C37" s="50" t="s">
        <v>132</v>
      </c>
      <c r="D37" s="50" t="s">
        <v>31</v>
      </c>
      <c r="E37" s="51">
        <v>41</v>
      </c>
      <c r="F37" s="52"/>
      <c r="G37" s="52" t="s">
        <v>96</v>
      </c>
      <c r="H37" s="70">
        <v>14</v>
      </c>
      <c r="I37" s="52" t="s">
        <v>77</v>
      </c>
      <c r="J37" s="52">
        <v>2003</v>
      </c>
      <c r="K37" s="53">
        <v>0.002777777777777778</v>
      </c>
      <c r="L37" s="53">
        <v>0.02372685185185185</v>
      </c>
      <c r="M37" s="53">
        <f t="shared" si="6"/>
        <v>0.02094907407407407</v>
      </c>
      <c r="N37" s="1">
        <v>0</v>
      </c>
      <c r="O37" s="85">
        <f t="shared" si="7"/>
        <v>0.6171270718232046</v>
      </c>
    </row>
    <row r="38" spans="1:15" ht="15.75">
      <c r="A38" s="1">
        <v>6</v>
      </c>
      <c r="B38" s="54" t="s">
        <v>55</v>
      </c>
      <c r="C38" s="50" t="s">
        <v>133</v>
      </c>
      <c r="D38" s="50" t="s">
        <v>121</v>
      </c>
      <c r="E38" s="51">
        <v>31</v>
      </c>
      <c r="F38" s="52"/>
      <c r="G38" s="52" t="s">
        <v>96</v>
      </c>
      <c r="H38" s="70">
        <v>14</v>
      </c>
      <c r="I38" s="52" t="s">
        <v>122</v>
      </c>
      <c r="J38" s="52">
        <v>2003</v>
      </c>
      <c r="K38" s="53">
        <v>0.009027777777777779</v>
      </c>
      <c r="L38" s="53">
        <v>0.030567129629629628</v>
      </c>
      <c r="M38" s="53">
        <f t="shared" si="6"/>
        <v>0.02153935185185185</v>
      </c>
      <c r="N38" s="1">
        <v>0</v>
      </c>
      <c r="O38" s="85">
        <f t="shared" si="7"/>
        <v>0.6002149382052662</v>
      </c>
    </row>
    <row r="39" spans="1:15" ht="15.75">
      <c r="A39" s="1">
        <v>7</v>
      </c>
      <c r="B39" s="56"/>
      <c r="C39" s="50" t="s">
        <v>134</v>
      </c>
      <c r="D39" s="50" t="s">
        <v>31</v>
      </c>
      <c r="E39" s="51">
        <v>37</v>
      </c>
      <c r="F39" s="52"/>
      <c r="G39" s="52" t="s">
        <v>96</v>
      </c>
      <c r="H39" s="70">
        <v>14</v>
      </c>
      <c r="I39" s="52" t="s">
        <v>77</v>
      </c>
      <c r="J39" s="52">
        <v>2003</v>
      </c>
      <c r="K39" s="53">
        <v>0.009722222222222222</v>
      </c>
      <c r="L39" s="53">
        <v>0.031481481481481485</v>
      </c>
      <c r="M39" s="53">
        <f t="shared" si="6"/>
        <v>0.021759259259259263</v>
      </c>
      <c r="N39" s="1">
        <v>0</v>
      </c>
      <c r="O39" s="85">
        <f t="shared" si="7"/>
        <v>0.5941489361702128</v>
      </c>
    </row>
    <row r="40" spans="1:15" ht="15.75">
      <c r="A40" s="1">
        <v>8</v>
      </c>
      <c r="B40" s="49"/>
      <c r="C40" s="50" t="s">
        <v>135</v>
      </c>
      <c r="D40" s="25" t="s">
        <v>29</v>
      </c>
      <c r="E40" s="51">
        <v>13</v>
      </c>
      <c r="F40" s="52"/>
      <c r="G40" s="52" t="s">
        <v>96</v>
      </c>
      <c r="H40" s="52">
        <v>14</v>
      </c>
      <c r="I40" s="52" t="s">
        <v>77</v>
      </c>
      <c r="J40" s="52">
        <v>2004</v>
      </c>
      <c r="K40" s="53">
        <v>0</v>
      </c>
      <c r="L40" s="53">
        <v>0.02255787037037037</v>
      </c>
      <c r="M40" s="53">
        <f t="shared" si="6"/>
        <v>0.02255787037037037</v>
      </c>
      <c r="N40" s="1">
        <v>0</v>
      </c>
      <c r="O40" s="85">
        <f t="shared" si="7"/>
        <v>0.5731144176500771</v>
      </c>
    </row>
    <row r="41" spans="1:15" ht="15.75">
      <c r="A41" s="1">
        <v>9</v>
      </c>
      <c r="B41" s="54" t="s">
        <v>55</v>
      </c>
      <c r="C41" s="50" t="s">
        <v>136</v>
      </c>
      <c r="D41" s="50" t="s">
        <v>36</v>
      </c>
      <c r="E41" s="51">
        <v>40</v>
      </c>
      <c r="F41" s="52"/>
      <c r="G41" s="52" t="s">
        <v>96</v>
      </c>
      <c r="H41" s="70">
        <v>14</v>
      </c>
      <c r="I41" s="52" t="s">
        <v>77</v>
      </c>
      <c r="J41" s="52">
        <v>2003</v>
      </c>
      <c r="K41" s="53">
        <v>0.008333333333333333</v>
      </c>
      <c r="L41" s="53">
        <v>0.032060185185185185</v>
      </c>
      <c r="M41" s="53">
        <f t="shared" si="6"/>
        <v>0.023726851851851853</v>
      </c>
      <c r="N41" s="1">
        <v>0</v>
      </c>
      <c r="O41" s="85">
        <f t="shared" si="7"/>
        <v>0.5448780487804878</v>
      </c>
    </row>
    <row r="42" spans="1:15" ht="15.75">
      <c r="A42" s="1">
        <v>10</v>
      </c>
      <c r="B42" s="54" t="s">
        <v>55</v>
      </c>
      <c r="C42" s="50" t="s">
        <v>137</v>
      </c>
      <c r="D42" s="50" t="s">
        <v>35</v>
      </c>
      <c r="E42" s="51">
        <v>3</v>
      </c>
      <c r="F42" s="52"/>
      <c r="G42" s="52" t="s">
        <v>96</v>
      </c>
      <c r="H42" s="70">
        <v>14</v>
      </c>
      <c r="I42" s="52" t="s">
        <v>77</v>
      </c>
      <c r="J42" s="48">
        <v>2003</v>
      </c>
      <c r="K42" s="53">
        <v>0.003472222222222222</v>
      </c>
      <c r="L42" s="53">
        <v>0.027905092592592592</v>
      </c>
      <c r="M42" s="53">
        <f t="shared" si="6"/>
        <v>0.02443287037037037</v>
      </c>
      <c r="N42" s="1">
        <v>0</v>
      </c>
      <c r="O42" s="85">
        <f t="shared" si="7"/>
        <v>0.5291331122690669</v>
      </c>
    </row>
    <row r="43" spans="1:15" ht="15.75">
      <c r="A43" s="1">
        <v>11</v>
      </c>
      <c r="B43" s="56"/>
      <c r="C43" s="50" t="s">
        <v>138</v>
      </c>
      <c r="D43" s="50" t="s">
        <v>30</v>
      </c>
      <c r="E43" s="51">
        <v>9</v>
      </c>
      <c r="F43" s="52"/>
      <c r="G43" s="52" t="s">
        <v>96</v>
      </c>
      <c r="H43" s="70">
        <v>14</v>
      </c>
      <c r="I43" s="52" t="s">
        <v>77</v>
      </c>
      <c r="J43" s="48">
        <v>2003</v>
      </c>
      <c r="K43" s="53">
        <v>0.010416666666666666</v>
      </c>
      <c r="L43" s="53">
        <v>0.03903935185185185</v>
      </c>
      <c r="M43" s="53">
        <f t="shared" si="6"/>
        <v>0.02862268518518519</v>
      </c>
      <c r="N43" s="1">
        <v>0</v>
      </c>
      <c r="O43" s="85">
        <f t="shared" si="7"/>
        <v>0.45167812373635263</v>
      </c>
    </row>
    <row r="44" spans="1:15" ht="15.75">
      <c r="A44" s="1">
        <v>13</v>
      </c>
      <c r="B44" s="54" t="s">
        <v>55</v>
      </c>
      <c r="C44" s="50" t="s">
        <v>140</v>
      </c>
      <c r="D44" s="50" t="s">
        <v>35</v>
      </c>
      <c r="E44" s="51">
        <v>4</v>
      </c>
      <c r="F44" s="52"/>
      <c r="G44" s="52" t="s">
        <v>96</v>
      </c>
      <c r="H44" s="52">
        <v>14</v>
      </c>
      <c r="I44" s="52" t="s">
        <v>77</v>
      </c>
      <c r="J44" s="48">
        <v>2004</v>
      </c>
      <c r="K44" s="53">
        <v>0.007638888888888889</v>
      </c>
      <c r="L44" s="53">
        <v>0.027395833333333338</v>
      </c>
      <c r="M44" s="53">
        <f t="shared" si="6"/>
        <v>0.01975694444444445</v>
      </c>
      <c r="N44" s="1">
        <v>1</v>
      </c>
      <c r="O44" s="85"/>
    </row>
    <row r="45" spans="1:15" ht="15.75">
      <c r="A45" s="1">
        <v>14</v>
      </c>
      <c r="B45" s="49"/>
      <c r="C45" s="50" t="s">
        <v>141</v>
      </c>
      <c r="D45" s="50" t="s">
        <v>10</v>
      </c>
      <c r="E45" s="51">
        <v>28</v>
      </c>
      <c r="F45" s="52" t="s">
        <v>184</v>
      </c>
      <c r="G45" s="52" t="s">
        <v>96</v>
      </c>
      <c r="H45" s="70">
        <v>14</v>
      </c>
      <c r="I45" s="52" t="s">
        <v>122</v>
      </c>
      <c r="J45" s="48">
        <v>2003</v>
      </c>
      <c r="K45" s="53">
        <v>0.0020833333333333333</v>
      </c>
      <c r="L45" s="53">
        <v>0.026342592592592588</v>
      </c>
      <c r="M45" s="53">
        <f t="shared" si="6"/>
        <v>0.024259259259259255</v>
      </c>
      <c r="N45" s="1">
        <v>9</v>
      </c>
      <c r="O45" s="85"/>
    </row>
    <row r="46" spans="3:15" s="4" customFormat="1" ht="30.75" customHeight="1">
      <c r="C46" s="47" t="s">
        <v>144</v>
      </c>
      <c r="D46" s="64"/>
      <c r="E46" s="65"/>
      <c r="F46" s="66"/>
      <c r="G46" s="66"/>
      <c r="H46" s="76"/>
      <c r="I46" s="76"/>
      <c r="J46" s="66"/>
      <c r="K46" s="67"/>
      <c r="L46" s="67"/>
      <c r="M46" s="67"/>
      <c r="N46" s="5"/>
      <c r="O46" s="5"/>
    </row>
    <row r="47" spans="1:15" ht="15.75">
      <c r="A47" s="1">
        <v>1</v>
      </c>
      <c r="B47" s="56"/>
      <c r="C47" s="50" t="s">
        <v>145</v>
      </c>
      <c r="D47" s="50" t="s">
        <v>32</v>
      </c>
      <c r="E47" s="51">
        <v>54</v>
      </c>
      <c r="F47" s="52"/>
      <c r="G47" s="52" t="s">
        <v>76</v>
      </c>
      <c r="H47" s="70">
        <v>16</v>
      </c>
      <c r="I47" s="52" t="s">
        <v>122</v>
      </c>
      <c r="J47" s="48">
        <v>2001</v>
      </c>
      <c r="K47" s="53">
        <v>0</v>
      </c>
      <c r="L47" s="53">
        <v>0.012326388888888888</v>
      </c>
      <c r="M47" s="53">
        <f>L47-K47</f>
        <v>0.012326388888888888</v>
      </c>
      <c r="N47" s="48">
        <v>0</v>
      </c>
      <c r="O47" s="85">
        <f>$M$47/M47</f>
        <v>1</v>
      </c>
    </row>
    <row r="48" spans="3:15" s="4" customFormat="1" ht="33" customHeight="1">
      <c r="C48" s="47" t="s">
        <v>147</v>
      </c>
      <c r="D48" s="64"/>
      <c r="E48" s="65"/>
      <c r="F48" s="66"/>
      <c r="G48" s="66"/>
      <c r="H48" s="66"/>
      <c r="I48" s="66"/>
      <c r="J48" s="66"/>
      <c r="K48" s="67"/>
      <c r="L48" s="67"/>
      <c r="M48" s="67"/>
      <c r="N48" s="62"/>
      <c r="O48" s="62"/>
    </row>
    <row r="49" spans="1:15" ht="15.75">
      <c r="A49" s="1">
        <v>1</v>
      </c>
      <c r="B49" s="56"/>
      <c r="C49" s="50" t="s">
        <v>148</v>
      </c>
      <c r="D49" s="50" t="s">
        <v>4</v>
      </c>
      <c r="E49" s="51">
        <v>51</v>
      </c>
      <c r="F49" s="25"/>
      <c r="G49" s="52" t="s">
        <v>96</v>
      </c>
      <c r="H49" s="52">
        <v>16</v>
      </c>
      <c r="I49" s="52" t="s">
        <v>122</v>
      </c>
      <c r="J49" s="48">
        <v>2002</v>
      </c>
      <c r="K49" s="53">
        <v>0.0006944444444444445</v>
      </c>
      <c r="L49" s="53">
        <v>0.01900462962962963</v>
      </c>
      <c r="M49" s="53">
        <f aca="true" t="shared" si="8" ref="M49:M61">L49-K49</f>
        <v>0.018310185185185186</v>
      </c>
      <c r="N49" s="48">
        <v>0</v>
      </c>
      <c r="O49" s="85">
        <f aca="true" t="shared" si="9" ref="O49:O59">$M$49/M49</f>
        <v>1</v>
      </c>
    </row>
    <row r="50" spans="1:15" ht="15.75">
      <c r="A50" s="1">
        <v>2</v>
      </c>
      <c r="B50" s="49"/>
      <c r="C50" s="50" t="s">
        <v>149</v>
      </c>
      <c r="D50" s="50" t="s">
        <v>10</v>
      </c>
      <c r="E50" s="51">
        <v>27</v>
      </c>
      <c r="F50" s="52"/>
      <c r="G50" s="52" t="s">
        <v>96</v>
      </c>
      <c r="H50" s="70">
        <v>16</v>
      </c>
      <c r="I50" s="52" t="s">
        <v>122</v>
      </c>
      <c r="J50" s="52">
        <v>2001</v>
      </c>
      <c r="K50" s="53">
        <v>0.002777777777777778</v>
      </c>
      <c r="L50" s="53">
        <v>0.021979166666666664</v>
      </c>
      <c r="M50" s="53">
        <f t="shared" si="8"/>
        <v>0.019201388888888886</v>
      </c>
      <c r="N50" s="48">
        <v>0</v>
      </c>
      <c r="O50" s="85">
        <f t="shared" si="9"/>
        <v>0.9535864978902956</v>
      </c>
    </row>
    <row r="51" spans="1:15" ht="15.75">
      <c r="A51" s="1">
        <v>3</v>
      </c>
      <c r="B51" s="54" t="s">
        <v>55</v>
      </c>
      <c r="C51" s="50" t="s">
        <v>150</v>
      </c>
      <c r="D51" s="50" t="s">
        <v>26</v>
      </c>
      <c r="E51" s="51">
        <v>16</v>
      </c>
      <c r="F51" s="52"/>
      <c r="G51" s="52" t="s">
        <v>96</v>
      </c>
      <c r="H51" s="52">
        <v>16</v>
      </c>
      <c r="I51" s="52" t="s">
        <v>122</v>
      </c>
      <c r="J51" s="52">
        <v>2002</v>
      </c>
      <c r="K51" s="53">
        <v>0.004861111111111111</v>
      </c>
      <c r="L51" s="53">
        <v>0.02702546296296296</v>
      </c>
      <c r="M51" s="53">
        <f t="shared" si="8"/>
        <v>0.02216435185185185</v>
      </c>
      <c r="N51" s="48">
        <v>0</v>
      </c>
      <c r="O51" s="85">
        <f t="shared" si="9"/>
        <v>0.8261096605744127</v>
      </c>
    </row>
    <row r="52" spans="1:15" ht="15.75">
      <c r="A52" s="1">
        <v>4</v>
      </c>
      <c r="B52" s="49"/>
      <c r="C52" s="74" t="s">
        <v>151</v>
      </c>
      <c r="D52" s="50" t="s">
        <v>121</v>
      </c>
      <c r="E52" s="51">
        <v>32</v>
      </c>
      <c r="F52" s="52"/>
      <c r="G52" s="52" t="s">
        <v>96</v>
      </c>
      <c r="H52" s="70">
        <v>16</v>
      </c>
      <c r="I52" s="52" t="s">
        <v>122</v>
      </c>
      <c r="J52" s="75">
        <v>2001</v>
      </c>
      <c r="K52" s="53">
        <v>0.008333333333333333</v>
      </c>
      <c r="L52" s="53">
        <v>0.0341087962962963</v>
      </c>
      <c r="M52" s="53">
        <f t="shared" si="8"/>
        <v>0.025775462962962965</v>
      </c>
      <c r="N52" s="48">
        <v>0</v>
      </c>
      <c r="O52" s="85">
        <f t="shared" si="9"/>
        <v>0.7103726986977997</v>
      </c>
    </row>
    <row r="53" spans="1:15" ht="15.75">
      <c r="A53" s="1">
        <v>5</v>
      </c>
      <c r="B53" s="54" t="s">
        <v>55</v>
      </c>
      <c r="C53" s="50" t="s">
        <v>152</v>
      </c>
      <c r="D53" s="50" t="s">
        <v>25</v>
      </c>
      <c r="E53" s="51">
        <v>23</v>
      </c>
      <c r="F53" s="52"/>
      <c r="G53" s="52" t="s">
        <v>96</v>
      </c>
      <c r="H53" s="70">
        <v>16</v>
      </c>
      <c r="I53" s="52" t="s">
        <v>122</v>
      </c>
      <c r="J53" s="58">
        <v>2001</v>
      </c>
      <c r="K53" s="53">
        <v>0.003472222222222222</v>
      </c>
      <c r="L53" s="53">
        <v>0.02974537037037037</v>
      </c>
      <c r="M53" s="53">
        <f t="shared" si="8"/>
        <v>0.02627314814814815</v>
      </c>
      <c r="N53" s="48">
        <v>0</v>
      </c>
      <c r="O53" s="85">
        <f t="shared" si="9"/>
        <v>0.6969162995594713</v>
      </c>
    </row>
    <row r="54" spans="1:15" ht="15.75">
      <c r="A54" s="1">
        <v>6</v>
      </c>
      <c r="B54" s="56"/>
      <c r="C54" s="50" t="s">
        <v>153</v>
      </c>
      <c r="D54" s="50" t="s">
        <v>32</v>
      </c>
      <c r="E54" s="51">
        <v>60</v>
      </c>
      <c r="F54" s="50"/>
      <c r="G54" s="52" t="s">
        <v>96</v>
      </c>
      <c r="H54" s="70">
        <v>16</v>
      </c>
      <c r="I54" s="52" t="s">
        <v>122</v>
      </c>
      <c r="J54" s="48">
        <v>2001</v>
      </c>
      <c r="K54" s="53">
        <v>0</v>
      </c>
      <c r="L54" s="53">
        <v>0.028877314814814817</v>
      </c>
      <c r="M54" s="53">
        <f t="shared" si="8"/>
        <v>0.028877314814814817</v>
      </c>
      <c r="N54" s="48">
        <v>0</v>
      </c>
      <c r="O54" s="85">
        <f t="shared" si="9"/>
        <v>0.6340681362725451</v>
      </c>
    </row>
    <row r="55" spans="1:15" ht="15.75">
      <c r="A55" s="1">
        <v>8</v>
      </c>
      <c r="B55" s="54" t="s">
        <v>55</v>
      </c>
      <c r="C55" s="50" t="s">
        <v>155</v>
      </c>
      <c r="D55" s="50" t="s">
        <v>25</v>
      </c>
      <c r="E55" s="51">
        <v>20</v>
      </c>
      <c r="F55" s="50"/>
      <c r="G55" s="75" t="s">
        <v>96</v>
      </c>
      <c r="H55" s="70">
        <v>16</v>
      </c>
      <c r="I55" s="52" t="s">
        <v>122</v>
      </c>
      <c r="J55" s="52">
        <v>2001</v>
      </c>
      <c r="K55" s="53">
        <v>0.009722222222222222</v>
      </c>
      <c r="L55" s="53">
        <v>0.04074074074074074</v>
      </c>
      <c r="M55" s="53">
        <f t="shared" si="8"/>
        <v>0.031018518518518515</v>
      </c>
      <c r="N55" s="48">
        <v>0</v>
      </c>
      <c r="O55" s="85">
        <f t="shared" si="9"/>
        <v>0.5902985074626866</v>
      </c>
    </row>
    <row r="56" spans="1:15" ht="15.75">
      <c r="A56" s="1">
        <v>9</v>
      </c>
      <c r="B56" s="56"/>
      <c r="C56" s="50" t="s">
        <v>156</v>
      </c>
      <c r="D56" s="50" t="s">
        <v>4</v>
      </c>
      <c r="E56" s="51">
        <v>47</v>
      </c>
      <c r="F56" s="58"/>
      <c r="G56" s="52" t="s">
        <v>96</v>
      </c>
      <c r="H56" s="52">
        <v>16</v>
      </c>
      <c r="I56" s="52" t="s">
        <v>122</v>
      </c>
      <c r="J56" s="58">
        <v>2002</v>
      </c>
      <c r="K56" s="53">
        <v>0.007638888888888889</v>
      </c>
      <c r="L56" s="53">
        <v>0.03866898148148148</v>
      </c>
      <c r="M56" s="53">
        <f t="shared" si="8"/>
        <v>0.03103009259259259</v>
      </c>
      <c r="N56" s="48">
        <v>0</v>
      </c>
      <c r="O56" s="85">
        <f t="shared" si="9"/>
        <v>0.5900783289817234</v>
      </c>
    </row>
    <row r="57" spans="1:15" ht="15.75">
      <c r="A57" s="1">
        <v>10</v>
      </c>
      <c r="B57" s="54" t="s">
        <v>55</v>
      </c>
      <c r="C57" s="25" t="s">
        <v>157</v>
      </c>
      <c r="D57" s="50" t="s">
        <v>26</v>
      </c>
      <c r="E57" s="57">
        <v>19</v>
      </c>
      <c r="F57" s="52"/>
      <c r="G57" s="52" t="s">
        <v>96</v>
      </c>
      <c r="H57" s="52">
        <v>16</v>
      </c>
      <c r="I57" s="52" t="s">
        <v>122</v>
      </c>
      <c r="J57" s="58">
        <v>2002</v>
      </c>
      <c r="K57" s="53">
        <v>0.006944444444444444</v>
      </c>
      <c r="L57" s="53">
        <v>0.0405787037037037</v>
      </c>
      <c r="M57" s="53">
        <f t="shared" si="8"/>
        <v>0.03363425925925925</v>
      </c>
      <c r="N57" s="48">
        <v>0</v>
      </c>
      <c r="O57" s="85">
        <f t="shared" si="9"/>
        <v>0.5443909153475569</v>
      </c>
    </row>
    <row r="58" spans="1:15" ht="15.75">
      <c r="A58" s="1">
        <v>11</v>
      </c>
      <c r="B58" s="56"/>
      <c r="C58" s="50" t="s">
        <v>158</v>
      </c>
      <c r="D58" s="50" t="s">
        <v>28</v>
      </c>
      <c r="E58" s="51">
        <v>82</v>
      </c>
      <c r="F58" s="57"/>
      <c r="G58" s="52" t="s">
        <v>96</v>
      </c>
      <c r="H58" s="70">
        <v>16</v>
      </c>
      <c r="I58" s="52" t="s">
        <v>122</v>
      </c>
      <c r="J58" s="52">
        <v>2001</v>
      </c>
      <c r="K58" s="53">
        <v>0.0020833333333333333</v>
      </c>
      <c r="L58" s="53">
        <v>0.036180555555555556</v>
      </c>
      <c r="M58" s="53">
        <f t="shared" si="8"/>
        <v>0.03409722222222222</v>
      </c>
      <c r="N58" s="48">
        <v>0</v>
      </c>
      <c r="O58" s="85">
        <f t="shared" si="9"/>
        <v>0.5369993211133741</v>
      </c>
    </row>
    <row r="59" spans="1:15" ht="15.75">
      <c r="A59" s="1">
        <v>12</v>
      </c>
      <c r="B59" s="49"/>
      <c r="C59" s="50" t="s">
        <v>159</v>
      </c>
      <c r="D59" s="50" t="s">
        <v>32</v>
      </c>
      <c r="E59" s="51">
        <v>55</v>
      </c>
      <c r="F59" s="52"/>
      <c r="G59" s="52" t="s">
        <v>96</v>
      </c>
      <c r="H59" s="52">
        <v>16</v>
      </c>
      <c r="I59" s="52" t="s">
        <v>122</v>
      </c>
      <c r="J59" s="52">
        <v>2002</v>
      </c>
      <c r="K59" s="53">
        <v>0.004166666666666667</v>
      </c>
      <c r="L59" s="53">
        <v>0.0421412037037037</v>
      </c>
      <c r="M59" s="53">
        <f t="shared" si="8"/>
        <v>0.037974537037037036</v>
      </c>
      <c r="N59" s="48">
        <v>0</v>
      </c>
      <c r="O59" s="85">
        <f t="shared" si="9"/>
        <v>0.48217007010057916</v>
      </c>
    </row>
    <row r="60" spans="1:15" ht="15.75">
      <c r="A60" s="1">
        <v>13</v>
      </c>
      <c r="B60" s="56"/>
      <c r="C60" s="50" t="s">
        <v>160</v>
      </c>
      <c r="D60" s="50" t="s">
        <v>28</v>
      </c>
      <c r="E60" s="51">
        <v>81</v>
      </c>
      <c r="F60" s="52"/>
      <c r="G60" s="52" t="s">
        <v>96</v>
      </c>
      <c r="H60" s="70">
        <v>16</v>
      </c>
      <c r="I60" s="52" t="s">
        <v>122</v>
      </c>
      <c r="J60" s="52">
        <v>2001</v>
      </c>
      <c r="K60" s="53">
        <v>0.009027777777777779</v>
      </c>
      <c r="L60" s="53">
        <v>0.03582175925925926</v>
      </c>
      <c r="M60" s="53">
        <f t="shared" si="8"/>
        <v>0.02679398148148148</v>
      </c>
      <c r="N60" s="71">
        <v>3</v>
      </c>
      <c r="O60" s="85"/>
    </row>
    <row r="61" spans="1:15" ht="15.75">
      <c r="A61" s="1">
        <v>14</v>
      </c>
      <c r="B61" s="49"/>
      <c r="C61" s="74" t="s">
        <v>161</v>
      </c>
      <c r="D61" s="50" t="s">
        <v>121</v>
      </c>
      <c r="E61" s="51">
        <v>30</v>
      </c>
      <c r="F61" s="58"/>
      <c r="G61" s="52" t="s">
        <v>96</v>
      </c>
      <c r="H61" s="70">
        <v>16</v>
      </c>
      <c r="I61" s="52" t="s">
        <v>122</v>
      </c>
      <c r="J61" s="75">
        <v>2001</v>
      </c>
      <c r="K61" s="53">
        <v>0.001388888888888889</v>
      </c>
      <c r="L61" s="53">
        <v>0.018993055555555558</v>
      </c>
      <c r="M61" s="53">
        <f t="shared" si="8"/>
        <v>0.01760416666666667</v>
      </c>
      <c r="N61" s="48">
        <v>4</v>
      </c>
      <c r="O61" s="85"/>
    </row>
    <row r="62" spans="3:15" s="4" customFormat="1" ht="31.5" customHeight="1">
      <c r="C62" s="47" t="s">
        <v>165</v>
      </c>
      <c r="D62" s="64"/>
      <c r="E62" s="65"/>
      <c r="F62" s="79"/>
      <c r="G62" s="66"/>
      <c r="H62" s="76"/>
      <c r="I62" s="66"/>
      <c r="J62" s="66"/>
      <c r="K62" s="67"/>
      <c r="L62" s="67"/>
      <c r="M62" s="67"/>
      <c r="N62" s="62"/>
      <c r="O62" s="62"/>
    </row>
    <row r="63" spans="1:15" ht="15.75">
      <c r="A63" s="1">
        <v>1</v>
      </c>
      <c r="B63" s="56"/>
      <c r="C63" s="50" t="s">
        <v>166</v>
      </c>
      <c r="D63" s="50" t="s">
        <v>25</v>
      </c>
      <c r="E63" s="51">
        <v>21</v>
      </c>
      <c r="F63" s="52"/>
      <c r="G63" s="52" t="s">
        <v>76</v>
      </c>
      <c r="H63" s="52">
        <v>18</v>
      </c>
      <c r="I63" s="52" t="s">
        <v>122</v>
      </c>
      <c r="J63" s="58">
        <v>1999</v>
      </c>
      <c r="K63" s="53">
        <v>0.002777777777777778</v>
      </c>
      <c r="L63" s="53">
        <v>0.02292824074074074</v>
      </c>
      <c r="M63" s="53">
        <f aca="true" t="shared" si="10" ref="M63:M69">L63-K63</f>
        <v>0.02015046296296296</v>
      </c>
      <c r="N63" s="48">
        <v>0</v>
      </c>
      <c r="O63" s="85">
        <f aca="true" t="shared" si="11" ref="O63:O68">$M$63/M63</f>
        <v>1</v>
      </c>
    </row>
    <row r="64" spans="1:15" ht="15.75">
      <c r="A64" s="1">
        <v>3</v>
      </c>
      <c r="B64" s="54" t="s">
        <v>55</v>
      </c>
      <c r="C64" s="50" t="s">
        <v>168</v>
      </c>
      <c r="D64" s="50" t="s">
        <v>27</v>
      </c>
      <c r="E64" s="51">
        <v>5</v>
      </c>
      <c r="F64" s="52"/>
      <c r="G64" s="52" t="s">
        <v>76</v>
      </c>
      <c r="H64" s="52">
        <v>18</v>
      </c>
      <c r="I64" s="52" t="s">
        <v>122</v>
      </c>
      <c r="J64" s="52">
        <v>1999</v>
      </c>
      <c r="K64" s="53">
        <v>0.0020833333333333333</v>
      </c>
      <c r="L64" s="53">
        <v>0.03418981481481482</v>
      </c>
      <c r="M64" s="53">
        <f t="shared" si="10"/>
        <v>0.032106481481481486</v>
      </c>
      <c r="N64" s="48">
        <v>0</v>
      </c>
      <c r="O64" s="85">
        <f t="shared" si="11"/>
        <v>0.6276135544340301</v>
      </c>
    </row>
    <row r="65" spans="1:15" ht="15.75">
      <c r="A65" s="1">
        <v>4</v>
      </c>
      <c r="B65" s="56"/>
      <c r="C65" s="50" t="s">
        <v>169</v>
      </c>
      <c r="D65" s="50" t="s">
        <v>26</v>
      </c>
      <c r="E65" s="51">
        <v>17</v>
      </c>
      <c r="F65" s="52"/>
      <c r="G65" s="52" t="s">
        <v>76</v>
      </c>
      <c r="H65" s="52">
        <v>18</v>
      </c>
      <c r="I65" s="52" t="s">
        <v>122</v>
      </c>
      <c r="J65" s="52">
        <v>2000</v>
      </c>
      <c r="K65" s="53">
        <v>0.004166666666666667</v>
      </c>
      <c r="L65" s="53">
        <v>0.04363425925925926</v>
      </c>
      <c r="M65" s="53">
        <f t="shared" si="10"/>
        <v>0.039467592592592596</v>
      </c>
      <c r="N65" s="48">
        <v>0</v>
      </c>
      <c r="O65" s="85">
        <f t="shared" si="11"/>
        <v>0.5105571847507331</v>
      </c>
    </row>
    <row r="66" spans="1:15" ht="15.75">
      <c r="A66" s="1">
        <v>5</v>
      </c>
      <c r="B66" s="56"/>
      <c r="C66" s="50" t="s">
        <v>170</v>
      </c>
      <c r="D66" s="50" t="s">
        <v>28</v>
      </c>
      <c r="E66" s="51">
        <v>83</v>
      </c>
      <c r="F66" s="52"/>
      <c r="G66" s="52" t="s">
        <v>76</v>
      </c>
      <c r="H66" s="52">
        <v>18</v>
      </c>
      <c r="I66" s="52" t="s">
        <v>122</v>
      </c>
      <c r="J66" s="52">
        <v>2000</v>
      </c>
      <c r="K66" s="53">
        <v>0.004861111111111111</v>
      </c>
      <c r="L66" s="53">
        <v>0.04790509259259259</v>
      </c>
      <c r="M66" s="53">
        <f t="shared" si="10"/>
        <v>0.043043981481481475</v>
      </c>
      <c r="N66" s="48">
        <v>0</v>
      </c>
      <c r="O66" s="85">
        <f t="shared" si="11"/>
        <v>0.46813659585910194</v>
      </c>
    </row>
    <row r="67" spans="1:15" ht="15.75">
      <c r="A67" s="1">
        <v>6</v>
      </c>
      <c r="B67" s="56"/>
      <c r="C67" s="50" t="s">
        <v>171</v>
      </c>
      <c r="D67" s="50" t="s">
        <v>28</v>
      </c>
      <c r="E67" s="51">
        <v>84</v>
      </c>
      <c r="F67" s="52"/>
      <c r="G67" s="52" t="s">
        <v>76</v>
      </c>
      <c r="H67" s="52">
        <v>18</v>
      </c>
      <c r="I67" s="52" t="s">
        <v>122</v>
      </c>
      <c r="J67" s="52">
        <v>1999</v>
      </c>
      <c r="K67" s="53">
        <v>0.003472222222222222</v>
      </c>
      <c r="L67" s="53">
        <v>0.04869212962962963</v>
      </c>
      <c r="M67" s="53">
        <f t="shared" si="10"/>
        <v>0.0452199074074074</v>
      </c>
      <c r="N67" s="48">
        <v>0</v>
      </c>
      <c r="O67" s="85">
        <f t="shared" si="11"/>
        <v>0.44561044279498335</v>
      </c>
    </row>
    <row r="68" spans="1:15" ht="15.75">
      <c r="A68" s="1">
        <v>7</v>
      </c>
      <c r="B68" s="54" t="s">
        <v>55</v>
      </c>
      <c r="C68" s="50" t="s">
        <v>172</v>
      </c>
      <c r="D68" s="50" t="s">
        <v>26</v>
      </c>
      <c r="E68" s="51">
        <v>24</v>
      </c>
      <c r="F68" s="50"/>
      <c r="G68" s="52" t="s">
        <v>76</v>
      </c>
      <c r="H68" s="52">
        <v>18</v>
      </c>
      <c r="I68" s="52" t="s">
        <v>122</v>
      </c>
      <c r="J68" s="52">
        <v>2000</v>
      </c>
      <c r="K68" s="53">
        <v>0.001388888888888889</v>
      </c>
      <c r="L68" s="53">
        <v>0.04791666666666666</v>
      </c>
      <c r="M68" s="53">
        <f t="shared" si="10"/>
        <v>0.04652777777777777</v>
      </c>
      <c r="N68" s="48">
        <v>0</v>
      </c>
      <c r="O68" s="85">
        <f t="shared" si="11"/>
        <v>0.4330845771144279</v>
      </c>
    </row>
    <row r="69" spans="1:15" ht="15.75">
      <c r="A69" s="1">
        <v>8</v>
      </c>
      <c r="B69" s="54" t="s">
        <v>55</v>
      </c>
      <c r="C69" s="50" t="s">
        <v>173</v>
      </c>
      <c r="D69" s="50" t="s">
        <v>10</v>
      </c>
      <c r="E69" s="51">
        <v>25</v>
      </c>
      <c r="F69" s="52"/>
      <c r="G69" s="52" t="s">
        <v>76</v>
      </c>
      <c r="H69" s="52">
        <v>18</v>
      </c>
      <c r="I69" s="52" t="s">
        <v>122</v>
      </c>
      <c r="J69" s="52">
        <v>2000</v>
      </c>
      <c r="K69" s="53">
        <v>0.0006944444444444445</v>
      </c>
      <c r="L69" s="53">
        <v>0.027002314814814812</v>
      </c>
      <c r="M69" s="53">
        <f t="shared" si="10"/>
        <v>0.026307870370370367</v>
      </c>
      <c r="N69" s="1">
        <v>1</v>
      </c>
      <c r="O69" s="85"/>
    </row>
    <row r="70" spans="2:15" s="3" customFormat="1" ht="31.5" customHeight="1">
      <c r="B70" s="81"/>
      <c r="C70" s="47" t="s">
        <v>174</v>
      </c>
      <c r="D70" s="82"/>
      <c r="E70" s="79"/>
      <c r="F70" s="83"/>
      <c r="G70" s="83"/>
      <c r="H70" s="83"/>
      <c r="I70" s="83"/>
      <c r="J70" s="83"/>
      <c r="K70" s="84"/>
      <c r="L70" s="84"/>
      <c r="M70" s="84"/>
      <c r="N70" s="2"/>
      <c r="O70" s="87"/>
    </row>
    <row r="71" spans="1:15" ht="15.75">
      <c r="A71" s="1">
        <v>1</v>
      </c>
      <c r="B71" s="49"/>
      <c r="C71" s="50" t="s">
        <v>175</v>
      </c>
      <c r="D71" s="50" t="s">
        <v>32</v>
      </c>
      <c r="E71" s="51">
        <v>59</v>
      </c>
      <c r="F71" s="57"/>
      <c r="G71" s="52" t="s">
        <v>96</v>
      </c>
      <c r="H71" s="52">
        <v>18</v>
      </c>
      <c r="I71" s="52" t="s">
        <v>122</v>
      </c>
      <c r="J71" s="52">
        <v>2000</v>
      </c>
      <c r="K71" s="53">
        <v>0.002777777777777778</v>
      </c>
      <c r="L71" s="53">
        <v>0.028506944444444442</v>
      </c>
      <c r="M71" s="53">
        <f aca="true" t="shared" si="12" ref="M71:M76">L71-K71</f>
        <v>0.025729166666666664</v>
      </c>
      <c r="N71" s="48">
        <v>0</v>
      </c>
      <c r="O71" s="85">
        <f aca="true" t="shared" si="13" ref="O71:O76">$M$71/M71</f>
        <v>1</v>
      </c>
    </row>
    <row r="72" spans="1:15" ht="15.75">
      <c r="A72" s="1">
        <v>2</v>
      </c>
      <c r="B72" s="56"/>
      <c r="C72" s="50" t="s">
        <v>176</v>
      </c>
      <c r="D72" s="50" t="s">
        <v>27</v>
      </c>
      <c r="E72" s="51">
        <v>7</v>
      </c>
      <c r="F72" s="52"/>
      <c r="G72" s="52" t="s">
        <v>96</v>
      </c>
      <c r="H72" s="52">
        <v>18</v>
      </c>
      <c r="I72" s="52" t="s">
        <v>122</v>
      </c>
      <c r="J72" s="52">
        <v>1999</v>
      </c>
      <c r="K72" s="53">
        <v>0.003472222222222222</v>
      </c>
      <c r="L72" s="53">
        <v>0.029583333333333336</v>
      </c>
      <c r="M72" s="53">
        <f t="shared" si="12"/>
        <v>0.026111111111111113</v>
      </c>
      <c r="N72" s="48">
        <v>0</v>
      </c>
      <c r="O72" s="85">
        <f t="shared" si="13"/>
        <v>0.9853723404255318</v>
      </c>
    </row>
    <row r="73" spans="1:15" ht="15.75">
      <c r="A73" s="1">
        <v>3</v>
      </c>
      <c r="B73" s="49"/>
      <c r="C73" s="50" t="s">
        <v>177</v>
      </c>
      <c r="D73" s="50" t="s">
        <v>10</v>
      </c>
      <c r="E73" s="51">
        <v>26</v>
      </c>
      <c r="F73" s="52"/>
      <c r="G73" s="52" t="s">
        <v>96</v>
      </c>
      <c r="H73" s="52">
        <v>18</v>
      </c>
      <c r="I73" s="52" t="s">
        <v>122</v>
      </c>
      <c r="J73" s="52">
        <v>2000</v>
      </c>
      <c r="K73" s="53">
        <v>0.0006944444444444445</v>
      </c>
      <c r="L73" s="53">
        <v>0.026863425925925926</v>
      </c>
      <c r="M73" s="53">
        <f t="shared" si="12"/>
        <v>0.02616898148148148</v>
      </c>
      <c r="N73" s="48">
        <v>0</v>
      </c>
      <c r="O73" s="85">
        <f t="shared" si="13"/>
        <v>0.9831932773109243</v>
      </c>
    </row>
    <row r="74" spans="1:15" ht="15.75">
      <c r="A74" s="1">
        <v>4</v>
      </c>
      <c r="B74" s="56"/>
      <c r="C74" s="50" t="s">
        <v>178</v>
      </c>
      <c r="D74" s="50" t="s">
        <v>27</v>
      </c>
      <c r="E74" s="51">
        <v>6</v>
      </c>
      <c r="F74" s="52"/>
      <c r="G74" s="52" t="s">
        <v>96</v>
      </c>
      <c r="H74" s="52">
        <v>18</v>
      </c>
      <c r="I74" s="52" t="s">
        <v>122</v>
      </c>
      <c r="J74" s="52">
        <v>1999</v>
      </c>
      <c r="K74" s="53">
        <v>0.0020833333333333333</v>
      </c>
      <c r="L74" s="53">
        <v>0.02953703703703704</v>
      </c>
      <c r="M74" s="53">
        <f t="shared" si="12"/>
        <v>0.027453703703703706</v>
      </c>
      <c r="N74" s="48">
        <v>0</v>
      </c>
      <c r="O74" s="85">
        <f t="shared" si="13"/>
        <v>0.937183811129848</v>
      </c>
    </row>
    <row r="75" spans="1:15" ht="15.75">
      <c r="A75" s="1">
        <v>5</v>
      </c>
      <c r="B75" s="56"/>
      <c r="C75" s="50" t="s">
        <v>179</v>
      </c>
      <c r="D75" s="50" t="s">
        <v>27</v>
      </c>
      <c r="E75" s="51">
        <v>8</v>
      </c>
      <c r="F75" s="52"/>
      <c r="G75" s="52" t="s">
        <v>96</v>
      </c>
      <c r="H75" s="52">
        <v>18</v>
      </c>
      <c r="I75" s="52" t="s">
        <v>122</v>
      </c>
      <c r="J75" s="52">
        <v>1999</v>
      </c>
      <c r="K75" s="53">
        <v>0</v>
      </c>
      <c r="L75" s="53">
        <v>0.03383101851851852</v>
      </c>
      <c r="M75" s="53">
        <f t="shared" si="12"/>
        <v>0.03383101851851852</v>
      </c>
      <c r="N75" s="48">
        <v>0</v>
      </c>
      <c r="O75" s="85">
        <f t="shared" si="13"/>
        <v>0.7605200136845706</v>
      </c>
    </row>
    <row r="76" spans="1:15" ht="15.75">
      <c r="A76" s="1">
        <v>6</v>
      </c>
      <c r="B76" s="54" t="s">
        <v>55</v>
      </c>
      <c r="C76" s="50" t="s">
        <v>180</v>
      </c>
      <c r="D76" s="50" t="s">
        <v>25</v>
      </c>
      <c r="E76" s="51">
        <v>15</v>
      </c>
      <c r="F76" s="50"/>
      <c r="G76" s="52" t="s">
        <v>96</v>
      </c>
      <c r="H76" s="52">
        <v>18</v>
      </c>
      <c r="I76" s="52" t="s">
        <v>122</v>
      </c>
      <c r="J76" s="58">
        <v>1999</v>
      </c>
      <c r="K76" s="53">
        <v>0.001388888888888889</v>
      </c>
      <c r="L76" s="53">
        <v>0.03547453703703704</v>
      </c>
      <c r="M76" s="53">
        <f t="shared" si="12"/>
        <v>0.03408564814814815</v>
      </c>
      <c r="N76" s="48">
        <v>0</v>
      </c>
      <c r="O76" s="85">
        <f t="shared" si="13"/>
        <v>0.7548387096774193</v>
      </c>
    </row>
    <row r="79" spans="3:6" ht="15.75">
      <c r="C79" s="21" t="s">
        <v>53</v>
      </c>
      <c r="D79" s="21" t="s">
        <v>54</v>
      </c>
      <c r="E79" s="135" t="s">
        <v>54</v>
      </c>
      <c r="F79" s="135"/>
    </row>
  </sheetData>
  <sheetProtection password="CC53" sheet="1"/>
  <autoFilter ref="C4:J76"/>
  <mergeCells count="3">
    <mergeCell ref="A2:O2"/>
    <mergeCell ref="A1:O1"/>
    <mergeCell ref="E79:F79"/>
  </mergeCells>
  <printOptions/>
  <pageMargins left="0.25" right="0.25" top="0.75" bottom="0.75" header="0.3" footer="0.3"/>
  <pageSetup fitToHeight="1" fitToWidth="1" horizontalDpi="300" verticalDpi="3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R73"/>
  <sheetViews>
    <sheetView zoomScale="82" zoomScaleNormal="82" zoomScalePageLayoutView="0" workbookViewId="0" topLeftCell="A37">
      <selection activeCell="C73" sqref="C73:D73"/>
    </sheetView>
  </sheetViews>
  <sheetFormatPr defaultColWidth="9.140625" defaultRowHeight="15"/>
  <cols>
    <col min="1" max="1" width="4.140625" style="0" customWidth="1"/>
    <col min="2" max="2" width="8.7109375" style="0" hidden="1" customWidth="1"/>
    <col min="3" max="3" width="27.7109375" style="0" customWidth="1"/>
    <col min="4" max="4" width="54.28125" style="0" customWidth="1"/>
    <col min="5" max="5" width="7.28125" style="0" hidden="1" customWidth="1"/>
    <col min="6" max="6" width="9.421875" style="0" hidden="1" customWidth="1"/>
    <col min="7" max="7" width="8.140625" style="0" hidden="1" customWidth="1"/>
    <col min="8" max="8" width="10.00390625" style="0" hidden="1" customWidth="1"/>
    <col min="9" max="9" width="10.57421875" style="0" hidden="1" customWidth="1"/>
    <col min="10" max="10" width="7.421875" style="20" hidden="1" customWidth="1"/>
    <col min="11" max="11" width="8.7109375" style="20" customWidth="1"/>
    <col min="12" max="12" width="9.28125" style="20" customWidth="1"/>
    <col min="13" max="13" width="10.7109375" style="0" customWidth="1"/>
    <col min="14" max="14" width="11.421875" style="0" customWidth="1"/>
    <col min="15" max="16" width="6.7109375" style="0" customWidth="1"/>
    <col min="17" max="17" width="10.7109375" style="0" customWidth="1"/>
    <col min="19" max="44" width="9.140625" style="4" customWidth="1"/>
  </cols>
  <sheetData>
    <row r="1" spans="8:9" ht="15">
      <c r="H1" s="41" t="s">
        <v>55</v>
      </c>
      <c r="I1" t="s">
        <v>56</v>
      </c>
    </row>
    <row r="2" spans="1:18" ht="75.75" customHeight="1">
      <c r="A2" s="137" t="s">
        <v>185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3:16" ht="14.25" customHeight="1">
      <c r="M3" s="44"/>
      <c r="N3" s="44"/>
      <c r="O3" s="44"/>
      <c r="P3" s="44"/>
    </row>
    <row r="4" spans="1:18" ht="48" customHeight="1">
      <c r="A4" s="88" t="s">
        <v>7</v>
      </c>
      <c r="B4" s="89" t="s">
        <v>58</v>
      </c>
      <c r="C4" s="22" t="s">
        <v>59</v>
      </c>
      <c r="D4" s="22" t="s">
        <v>60</v>
      </c>
      <c r="E4" s="22" t="s">
        <v>7</v>
      </c>
      <c r="F4" s="22" t="s">
        <v>61</v>
      </c>
      <c r="G4" s="22" t="s">
        <v>62</v>
      </c>
      <c r="H4" s="22" t="s">
        <v>63</v>
      </c>
      <c r="I4" s="22" t="s">
        <v>64</v>
      </c>
      <c r="J4" s="23" t="s">
        <v>65</v>
      </c>
      <c r="K4" s="23" t="s">
        <v>13</v>
      </c>
      <c r="L4" s="23" t="s">
        <v>5</v>
      </c>
      <c r="M4" s="23" t="s">
        <v>68</v>
      </c>
      <c r="N4" s="23" t="s">
        <v>69</v>
      </c>
      <c r="O4" s="23" t="s">
        <v>181</v>
      </c>
      <c r="P4" s="23" t="s">
        <v>186</v>
      </c>
      <c r="Q4" s="23" t="s">
        <v>187</v>
      </c>
      <c r="R4" s="23" t="s">
        <v>0</v>
      </c>
    </row>
    <row r="5" spans="1:18" s="4" customFormat="1" ht="32.25" customHeight="1">
      <c r="A5" s="45"/>
      <c r="B5" s="46"/>
      <c r="C5" s="45"/>
      <c r="D5" s="90" t="s">
        <v>188</v>
      </c>
      <c r="E5" s="45"/>
      <c r="F5" s="45"/>
      <c r="G5" s="45"/>
      <c r="H5" s="45"/>
      <c r="I5" s="45"/>
      <c r="J5" s="46"/>
      <c r="K5" s="46"/>
      <c r="L5" s="46"/>
      <c r="M5" s="46"/>
      <c r="N5" s="46"/>
      <c r="O5" s="46"/>
      <c r="P5" s="46"/>
      <c r="Q5" s="46"/>
      <c r="R5" s="46"/>
    </row>
    <row r="6" spans="1:18" ht="15.75">
      <c r="A6" s="48">
        <v>1</v>
      </c>
      <c r="B6" s="56"/>
      <c r="C6" s="50" t="s">
        <v>148</v>
      </c>
      <c r="D6" s="50" t="s">
        <v>183</v>
      </c>
      <c r="E6" s="51">
        <v>51</v>
      </c>
      <c r="F6" s="25"/>
      <c r="G6" s="52" t="s">
        <v>96</v>
      </c>
      <c r="H6" s="52">
        <v>16</v>
      </c>
      <c r="I6" s="52" t="s">
        <v>122</v>
      </c>
      <c r="J6" s="48">
        <v>2002</v>
      </c>
      <c r="K6" s="53">
        <v>0.0006944444444444445</v>
      </c>
      <c r="L6" s="53">
        <v>0.01900462962962963</v>
      </c>
      <c r="M6" s="53">
        <f>L6-K6</f>
        <v>0.018310185185185186</v>
      </c>
      <c r="N6" s="48">
        <v>0</v>
      </c>
      <c r="O6" s="85">
        <v>1</v>
      </c>
      <c r="P6" s="93">
        <v>1</v>
      </c>
      <c r="Q6" s="143"/>
      <c r="R6" s="142">
        <v>1</v>
      </c>
    </row>
    <row r="7" spans="1:18" ht="15.75">
      <c r="A7" s="48">
        <v>2</v>
      </c>
      <c r="B7" s="49"/>
      <c r="C7" s="50" t="s">
        <v>156</v>
      </c>
      <c r="D7" s="50" t="s">
        <v>183</v>
      </c>
      <c r="E7" s="51">
        <v>47</v>
      </c>
      <c r="F7" s="58"/>
      <c r="G7" s="52" t="s">
        <v>96</v>
      </c>
      <c r="H7" s="52">
        <v>16</v>
      </c>
      <c r="I7" s="52" t="s">
        <v>122</v>
      </c>
      <c r="J7" s="58">
        <v>2002</v>
      </c>
      <c r="K7" s="53">
        <v>0.007638888888888889</v>
      </c>
      <c r="L7" s="53">
        <v>0.03866898148148148</v>
      </c>
      <c r="M7" s="53">
        <f>L7-K7</f>
        <v>0.03103009259259259</v>
      </c>
      <c r="N7" s="48">
        <v>0</v>
      </c>
      <c r="O7" s="85">
        <v>0.5900783289817234</v>
      </c>
      <c r="P7" s="93">
        <v>0.5900783289817234</v>
      </c>
      <c r="Q7" s="143"/>
      <c r="R7" s="142"/>
    </row>
    <row r="8" spans="1:18" ht="15.75">
      <c r="A8" s="48">
        <v>3</v>
      </c>
      <c r="B8" s="56"/>
      <c r="C8" s="50" t="s">
        <v>101</v>
      </c>
      <c r="D8" s="50" t="s">
        <v>183</v>
      </c>
      <c r="E8" s="51">
        <v>48</v>
      </c>
      <c r="F8" s="25"/>
      <c r="G8" s="52" t="s">
        <v>96</v>
      </c>
      <c r="H8" s="52">
        <v>12</v>
      </c>
      <c r="I8" s="52" t="s">
        <v>122</v>
      </c>
      <c r="J8" s="52">
        <v>2005</v>
      </c>
      <c r="K8" s="53">
        <v>0.003472222222222222</v>
      </c>
      <c r="L8" s="53">
        <v>0.024560185185185185</v>
      </c>
      <c r="M8" s="53">
        <f>L8-K8</f>
        <v>0.02108796296296296</v>
      </c>
      <c r="N8" s="48">
        <v>0</v>
      </c>
      <c r="O8" s="85">
        <v>0.7541163556531286</v>
      </c>
      <c r="P8" s="93">
        <v>0.7541163556531286</v>
      </c>
      <c r="Q8" s="143"/>
      <c r="R8" s="142"/>
    </row>
    <row r="9" spans="1:44" s="103" customFormat="1" ht="16.5" thickBot="1">
      <c r="A9" s="94">
        <v>4</v>
      </c>
      <c r="B9" s="121" t="s">
        <v>55</v>
      </c>
      <c r="C9" s="96" t="s">
        <v>117</v>
      </c>
      <c r="D9" s="96" t="s">
        <v>183</v>
      </c>
      <c r="E9" s="97">
        <v>43</v>
      </c>
      <c r="F9" s="113"/>
      <c r="G9" s="98" t="s">
        <v>76</v>
      </c>
      <c r="H9" s="98">
        <v>14</v>
      </c>
      <c r="I9" s="98" t="s">
        <v>122</v>
      </c>
      <c r="J9" s="113">
        <v>2004</v>
      </c>
      <c r="K9" s="99">
        <v>0</v>
      </c>
      <c r="L9" s="99">
        <v>0.012905092592592591</v>
      </c>
      <c r="M9" s="99">
        <f>L9-K9</f>
        <v>0.012905092592592591</v>
      </c>
      <c r="N9" s="114">
        <v>0</v>
      </c>
      <c r="O9" s="100">
        <v>1</v>
      </c>
      <c r="P9" s="101">
        <v>1</v>
      </c>
      <c r="Q9" s="102">
        <f>SUM(P6:P9)</f>
        <v>3.344194684634852</v>
      </c>
      <c r="R9" s="142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18" ht="15.75">
      <c r="A10" s="48">
        <v>1</v>
      </c>
      <c r="B10" s="92"/>
      <c r="C10" s="50" t="s">
        <v>168</v>
      </c>
      <c r="D10" s="50" t="s">
        <v>27</v>
      </c>
      <c r="E10" s="51">
        <v>5</v>
      </c>
      <c r="F10" s="52"/>
      <c r="G10" s="52" t="s">
        <v>76</v>
      </c>
      <c r="H10" s="52">
        <v>18</v>
      </c>
      <c r="I10" s="52" t="s">
        <v>122</v>
      </c>
      <c r="J10" s="52">
        <v>1999</v>
      </c>
      <c r="K10" s="53">
        <v>0.0020833333333333333</v>
      </c>
      <c r="L10" s="53">
        <v>0.03418981481481482</v>
      </c>
      <c r="M10" s="53">
        <f aca="true" t="shared" si="0" ref="M10:M37">L10-K10</f>
        <v>0.032106481481481486</v>
      </c>
      <c r="N10" s="48">
        <v>0</v>
      </c>
      <c r="O10" s="85">
        <v>0.6276135544340301</v>
      </c>
      <c r="P10" s="93">
        <v>0.6276135544340301</v>
      </c>
      <c r="Q10" s="139"/>
      <c r="R10" s="142">
        <v>2</v>
      </c>
    </row>
    <row r="11" spans="1:18" ht="14.25" customHeight="1">
      <c r="A11" s="91">
        <v>2</v>
      </c>
      <c r="B11" s="56"/>
      <c r="C11" s="50" t="s">
        <v>176</v>
      </c>
      <c r="D11" s="50" t="s">
        <v>27</v>
      </c>
      <c r="E11" s="51">
        <v>7</v>
      </c>
      <c r="F11" s="52"/>
      <c r="G11" s="52" t="s">
        <v>96</v>
      </c>
      <c r="H11" s="52">
        <v>18</v>
      </c>
      <c r="I11" s="52" t="s">
        <v>122</v>
      </c>
      <c r="J11" s="52">
        <v>1999</v>
      </c>
      <c r="K11" s="53">
        <v>0.003472222222222222</v>
      </c>
      <c r="L11" s="53">
        <v>0.029583333333333336</v>
      </c>
      <c r="M11" s="53">
        <f t="shared" si="0"/>
        <v>0.026111111111111113</v>
      </c>
      <c r="N11" s="48">
        <v>0</v>
      </c>
      <c r="O11" s="85">
        <v>0.9853723404255318</v>
      </c>
      <c r="P11" s="93">
        <v>0.9853723404255318</v>
      </c>
      <c r="Q11" s="140"/>
      <c r="R11" s="142"/>
    </row>
    <row r="12" spans="1:18" ht="15.75">
      <c r="A12" s="91">
        <v>3</v>
      </c>
      <c r="B12" s="56"/>
      <c r="C12" s="50" t="s">
        <v>178</v>
      </c>
      <c r="D12" s="50" t="s">
        <v>27</v>
      </c>
      <c r="E12" s="51">
        <v>6</v>
      </c>
      <c r="F12" s="52"/>
      <c r="G12" s="52" t="s">
        <v>96</v>
      </c>
      <c r="H12" s="52">
        <v>18</v>
      </c>
      <c r="I12" s="52" t="s">
        <v>122</v>
      </c>
      <c r="J12" s="52">
        <v>1999</v>
      </c>
      <c r="K12" s="53">
        <v>0.0020833333333333333</v>
      </c>
      <c r="L12" s="53">
        <v>0.02953703703703704</v>
      </c>
      <c r="M12" s="53">
        <f t="shared" si="0"/>
        <v>0.027453703703703706</v>
      </c>
      <c r="N12" s="48">
        <v>0</v>
      </c>
      <c r="O12" s="85">
        <v>0.937183811129848</v>
      </c>
      <c r="P12" s="93">
        <v>0.937183811129848</v>
      </c>
      <c r="Q12" s="141"/>
      <c r="R12" s="142"/>
    </row>
    <row r="13" spans="1:44" s="103" customFormat="1" ht="16.5" thickBot="1">
      <c r="A13" s="94">
        <v>4</v>
      </c>
      <c r="B13" s="95"/>
      <c r="C13" s="96" t="s">
        <v>179</v>
      </c>
      <c r="D13" s="96" t="s">
        <v>27</v>
      </c>
      <c r="E13" s="97">
        <v>8</v>
      </c>
      <c r="F13" s="98"/>
      <c r="G13" s="98" t="s">
        <v>96</v>
      </c>
      <c r="H13" s="98">
        <v>18</v>
      </c>
      <c r="I13" s="98" t="s">
        <v>122</v>
      </c>
      <c r="J13" s="98">
        <v>1999</v>
      </c>
      <c r="K13" s="99">
        <v>0</v>
      </c>
      <c r="L13" s="99">
        <v>0.03383101851851852</v>
      </c>
      <c r="M13" s="99">
        <f t="shared" si="0"/>
        <v>0.03383101851851852</v>
      </c>
      <c r="N13" s="94">
        <v>0</v>
      </c>
      <c r="O13" s="100">
        <v>0.7605200136845706</v>
      </c>
      <c r="P13" s="101">
        <v>0.7605200136845706</v>
      </c>
      <c r="Q13" s="102">
        <f>SUM(P10:P13)</f>
        <v>3.3106897196739804</v>
      </c>
      <c r="R13" s="142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18" ht="15.75">
      <c r="A14" s="91">
        <v>1</v>
      </c>
      <c r="B14" s="104"/>
      <c r="C14" s="105" t="s">
        <v>145</v>
      </c>
      <c r="D14" s="105" t="s">
        <v>32</v>
      </c>
      <c r="E14" s="106">
        <v>54</v>
      </c>
      <c r="F14" s="107"/>
      <c r="G14" s="107" t="s">
        <v>76</v>
      </c>
      <c r="H14" s="108">
        <v>16</v>
      </c>
      <c r="I14" s="107" t="s">
        <v>122</v>
      </c>
      <c r="J14" s="91">
        <v>2001</v>
      </c>
      <c r="K14" s="110">
        <v>0</v>
      </c>
      <c r="L14" s="110">
        <v>0.012326388888888888</v>
      </c>
      <c r="M14" s="110">
        <f>L14-K14</f>
        <v>0.012326388888888888</v>
      </c>
      <c r="N14" s="91">
        <v>0</v>
      </c>
      <c r="O14" s="111">
        <v>1</v>
      </c>
      <c r="P14" s="112">
        <v>1</v>
      </c>
      <c r="Q14" s="140"/>
      <c r="R14" s="142">
        <v>3</v>
      </c>
    </row>
    <row r="15" spans="1:18" ht="15.75">
      <c r="A15" s="91">
        <v>2</v>
      </c>
      <c r="B15" s="49"/>
      <c r="C15" s="50" t="s">
        <v>153</v>
      </c>
      <c r="D15" s="50" t="s">
        <v>32</v>
      </c>
      <c r="E15" s="51">
        <v>60</v>
      </c>
      <c r="F15" s="50"/>
      <c r="G15" s="52" t="s">
        <v>96</v>
      </c>
      <c r="H15" s="70">
        <v>16</v>
      </c>
      <c r="I15" s="52" t="s">
        <v>122</v>
      </c>
      <c r="J15" s="48">
        <v>2001</v>
      </c>
      <c r="K15" s="53">
        <v>0</v>
      </c>
      <c r="L15" s="53">
        <v>0.028877314814814817</v>
      </c>
      <c r="M15" s="53">
        <f>L15-K15</f>
        <v>0.028877314814814817</v>
      </c>
      <c r="N15" s="48">
        <v>0</v>
      </c>
      <c r="O15" s="85">
        <v>0.6340681362725451</v>
      </c>
      <c r="P15" s="93">
        <v>0.6340681362725451</v>
      </c>
      <c r="Q15" s="140"/>
      <c r="R15" s="142"/>
    </row>
    <row r="16" spans="1:18" ht="15.75">
      <c r="A16" s="91">
        <v>3</v>
      </c>
      <c r="B16" s="54" t="s">
        <v>55</v>
      </c>
      <c r="C16" s="50" t="s">
        <v>159</v>
      </c>
      <c r="D16" s="50" t="s">
        <v>32</v>
      </c>
      <c r="E16" s="51">
        <v>55</v>
      </c>
      <c r="F16" s="52"/>
      <c r="G16" s="52" t="s">
        <v>96</v>
      </c>
      <c r="H16" s="52">
        <v>16</v>
      </c>
      <c r="I16" s="52" t="s">
        <v>122</v>
      </c>
      <c r="J16" s="52">
        <v>2002</v>
      </c>
      <c r="K16" s="53">
        <v>0.004166666666666667</v>
      </c>
      <c r="L16" s="53">
        <v>0.0421412037037037</v>
      </c>
      <c r="M16" s="53">
        <f>L16-K16</f>
        <v>0.037974537037037036</v>
      </c>
      <c r="N16" s="48">
        <v>0</v>
      </c>
      <c r="O16" s="85">
        <v>0.48217007010057916</v>
      </c>
      <c r="P16" s="93">
        <v>0.48217007010057916</v>
      </c>
      <c r="Q16" s="141"/>
      <c r="R16" s="142"/>
    </row>
    <row r="17" spans="1:44" s="103" customFormat="1" ht="16.5" thickBot="1">
      <c r="A17" s="94">
        <v>4</v>
      </c>
      <c r="B17" s="115"/>
      <c r="C17" s="96" t="s">
        <v>175</v>
      </c>
      <c r="D17" s="96" t="s">
        <v>32</v>
      </c>
      <c r="E17" s="97">
        <v>59</v>
      </c>
      <c r="F17" s="118"/>
      <c r="G17" s="98" t="s">
        <v>96</v>
      </c>
      <c r="H17" s="98">
        <v>18</v>
      </c>
      <c r="I17" s="98" t="s">
        <v>122</v>
      </c>
      <c r="J17" s="98">
        <v>2000</v>
      </c>
      <c r="K17" s="99">
        <v>0.002777777777777778</v>
      </c>
      <c r="L17" s="99">
        <v>0.028506944444444442</v>
      </c>
      <c r="M17" s="99">
        <f>L17-K17</f>
        <v>0.025729166666666664</v>
      </c>
      <c r="N17" s="94">
        <v>0</v>
      </c>
      <c r="O17" s="100">
        <v>1</v>
      </c>
      <c r="P17" s="101">
        <v>1</v>
      </c>
      <c r="Q17" s="102">
        <f>SUM(P14:P17)</f>
        <v>3.1162382063731244</v>
      </c>
      <c r="R17" s="142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18" ht="15.75">
      <c r="A18" s="91">
        <v>1</v>
      </c>
      <c r="B18" s="104"/>
      <c r="C18" s="105" t="s">
        <v>152</v>
      </c>
      <c r="D18" s="105" t="s">
        <v>25</v>
      </c>
      <c r="E18" s="106">
        <v>23</v>
      </c>
      <c r="F18" s="107"/>
      <c r="G18" s="107" t="s">
        <v>96</v>
      </c>
      <c r="H18" s="108">
        <v>16</v>
      </c>
      <c r="I18" s="107" t="s">
        <v>122</v>
      </c>
      <c r="J18" s="109">
        <v>2001</v>
      </c>
      <c r="K18" s="110">
        <v>0.003472222222222222</v>
      </c>
      <c r="L18" s="110">
        <v>0.02974537037037037</v>
      </c>
      <c r="M18" s="110">
        <f t="shared" si="0"/>
        <v>0.02627314814814815</v>
      </c>
      <c r="N18" s="91">
        <v>0</v>
      </c>
      <c r="O18" s="111">
        <v>0.6969162995594713</v>
      </c>
      <c r="P18" s="112">
        <v>0.6969162995594713</v>
      </c>
      <c r="Q18" s="140"/>
      <c r="R18" s="142">
        <v>4</v>
      </c>
    </row>
    <row r="19" spans="1:18" ht="15.75">
      <c r="A19" s="91">
        <v>2</v>
      </c>
      <c r="B19" s="49"/>
      <c r="C19" s="50" t="s">
        <v>155</v>
      </c>
      <c r="D19" s="50" t="s">
        <v>25</v>
      </c>
      <c r="E19" s="51">
        <v>20</v>
      </c>
      <c r="F19" s="50"/>
      <c r="G19" s="75" t="s">
        <v>96</v>
      </c>
      <c r="H19" s="70">
        <v>16</v>
      </c>
      <c r="I19" s="52" t="s">
        <v>122</v>
      </c>
      <c r="J19" s="52">
        <v>2001</v>
      </c>
      <c r="K19" s="53">
        <v>0.009722222222222222</v>
      </c>
      <c r="L19" s="53">
        <v>0.04074074074074074</v>
      </c>
      <c r="M19" s="53">
        <f t="shared" si="0"/>
        <v>0.031018518518518515</v>
      </c>
      <c r="N19" s="48">
        <v>0</v>
      </c>
      <c r="O19" s="85">
        <v>0.5902985074626866</v>
      </c>
      <c r="P19" s="93">
        <v>0.5902985074626866</v>
      </c>
      <c r="Q19" s="140"/>
      <c r="R19" s="142"/>
    </row>
    <row r="20" spans="1:18" ht="15.75">
      <c r="A20" s="91">
        <v>3</v>
      </c>
      <c r="B20" s="56"/>
      <c r="C20" s="50" t="s">
        <v>166</v>
      </c>
      <c r="D20" s="50" t="s">
        <v>25</v>
      </c>
      <c r="E20" s="51">
        <v>21</v>
      </c>
      <c r="F20" s="52"/>
      <c r="G20" s="52" t="s">
        <v>76</v>
      </c>
      <c r="H20" s="52">
        <v>18</v>
      </c>
      <c r="I20" s="52" t="s">
        <v>122</v>
      </c>
      <c r="J20" s="58">
        <v>1999</v>
      </c>
      <c r="K20" s="53">
        <v>0.002777777777777778</v>
      </c>
      <c r="L20" s="53">
        <v>0.02292824074074074</v>
      </c>
      <c r="M20" s="53">
        <f t="shared" si="0"/>
        <v>0.02015046296296296</v>
      </c>
      <c r="N20" s="48">
        <v>0</v>
      </c>
      <c r="O20" s="85">
        <v>1</v>
      </c>
      <c r="P20" s="93">
        <v>1</v>
      </c>
      <c r="Q20" s="141"/>
      <c r="R20" s="142"/>
    </row>
    <row r="21" spans="1:44" s="103" customFormat="1" ht="16.5" thickBot="1">
      <c r="A21" s="94">
        <v>4</v>
      </c>
      <c r="B21" s="95"/>
      <c r="C21" s="96" t="s">
        <v>180</v>
      </c>
      <c r="D21" s="96" t="s">
        <v>25</v>
      </c>
      <c r="E21" s="97">
        <v>15</v>
      </c>
      <c r="F21" s="96"/>
      <c r="G21" s="98" t="s">
        <v>96</v>
      </c>
      <c r="H21" s="98">
        <v>18</v>
      </c>
      <c r="I21" s="98" t="s">
        <v>122</v>
      </c>
      <c r="J21" s="113">
        <v>1999</v>
      </c>
      <c r="K21" s="99">
        <v>0.001388888888888889</v>
      </c>
      <c r="L21" s="99">
        <v>0.03547453703703704</v>
      </c>
      <c r="M21" s="99">
        <f t="shared" si="0"/>
        <v>0.03408564814814815</v>
      </c>
      <c r="N21" s="94">
        <v>0</v>
      </c>
      <c r="O21" s="100">
        <v>0.7548387096774193</v>
      </c>
      <c r="P21" s="101">
        <v>0.7548387096774193</v>
      </c>
      <c r="Q21" s="102">
        <f>SUM(P18:P21)</f>
        <v>3.0420535166995775</v>
      </c>
      <c r="R21" s="142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18" ht="15.75">
      <c r="A22" s="91">
        <v>1</v>
      </c>
      <c r="B22" s="104"/>
      <c r="C22" s="105" t="s">
        <v>150</v>
      </c>
      <c r="D22" s="105" t="s">
        <v>26</v>
      </c>
      <c r="E22" s="106">
        <v>16</v>
      </c>
      <c r="F22" s="107"/>
      <c r="G22" s="107" t="s">
        <v>96</v>
      </c>
      <c r="H22" s="107">
        <v>16</v>
      </c>
      <c r="I22" s="107" t="s">
        <v>122</v>
      </c>
      <c r="J22" s="107">
        <v>2002</v>
      </c>
      <c r="K22" s="110">
        <v>0.004861111111111111</v>
      </c>
      <c r="L22" s="110">
        <v>0.02702546296296296</v>
      </c>
      <c r="M22" s="110">
        <f t="shared" si="0"/>
        <v>0.02216435185185185</v>
      </c>
      <c r="N22" s="91">
        <v>0</v>
      </c>
      <c r="O22" s="111">
        <v>0.8261096605744127</v>
      </c>
      <c r="P22" s="112">
        <v>0.8261096605744127</v>
      </c>
      <c r="Q22" s="140"/>
      <c r="R22" s="142">
        <v>5</v>
      </c>
    </row>
    <row r="23" spans="1:18" ht="15.75">
      <c r="A23" s="91">
        <v>2</v>
      </c>
      <c r="B23" s="49"/>
      <c r="C23" s="25" t="s">
        <v>157</v>
      </c>
      <c r="D23" s="50" t="s">
        <v>26</v>
      </c>
      <c r="E23" s="57">
        <v>19</v>
      </c>
      <c r="F23" s="52"/>
      <c r="G23" s="52" t="s">
        <v>96</v>
      </c>
      <c r="H23" s="52">
        <v>16</v>
      </c>
      <c r="I23" s="52" t="s">
        <v>122</v>
      </c>
      <c r="J23" s="58">
        <v>2002</v>
      </c>
      <c r="K23" s="53">
        <v>0.006944444444444444</v>
      </c>
      <c r="L23" s="53">
        <v>0.0405787037037037</v>
      </c>
      <c r="M23" s="53">
        <f t="shared" si="0"/>
        <v>0.03363425925925925</v>
      </c>
      <c r="N23" s="48">
        <v>0</v>
      </c>
      <c r="O23" s="85">
        <v>0.5443909153475569</v>
      </c>
      <c r="P23" s="93">
        <v>0.5443909153475569</v>
      </c>
      <c r="Q23" s="140"/>
      <c r="R23" s="142"/>
    </row>
    <row r="24" spans="1:18" ht="15.75">
      <c r="A24" s="91">
        <v>3</v>
      </c>
      <c r="B24" s="49"/>
      <c r="C24" s="50" t="s">
        <v>169</v>
      </c>
      <c r="D24" s="50" t="s">
        <v>26</v>
      </c>
      <c r="E24" s="51">
        <v>17</v>
      </c>
      <c r="F24" s="52"/>
      <c r="G24" s="52" t="s">
        <v>76</v>
      </c>
      <c r="H24" s="52">
        <v>18</v>
      </c>
      <c r="I24" s="52" t="s">
        <v>122</v>
      </c>
      <c r="J24" s="52">
        <v>2000</v>
      </c>
      <c r="K24" s="53">
        <v>0.004166666666666667</v>
      </c>
      <c r="L24" s="53">
        <v>0.04363425925925926</v>
      </c>
      <c r="M24" s="53">
        <f t="shared" si="0"/>
        <v>0.039467592592592596</v>
      </c>
      <c r="N24" s="48">
        <v>0</v>
      </c>
      <c r="O24" s="85">
        <v>0.5105571847507331</v>
      </c>
      <c r="P24" s="93">
        <v>0.5105571847507331</v>
      </c>
      <c r="Q24" s="141"/>
      <c r="R24" s="142"/>
    </row>
    <row r="25" spans="1:44" s="103" customFormat="1" ht="16.5" thickBot="1">
      <c r="A25" s="94">
        <v>4</v>
      </c>
      <c r="B25" s="115"/>
      <c r="C25" s="96" t="s">
        <v>172</v>
      </c>
      <c r="D25" s="96" t="s">
        <v>26</v>
      </c>
      <c r="E25" s="97">
        <v>24</v>
      </c>
      <c r="F25" s="96"/>
      <c r="G25" s="98" t="s">
        <v>76</v>
      </c>
      <c r="H25" s="98">
        <v>18</v>
      </c>
      <c r="I25" s="98" t="s">
        <v>122</v>
      </c>
      <c r="J25" s="98">
        <v>2000</v>
      </c>
      <c r="K25" s="99">
        <v>0.001388888888888889</v>
      </c>
      <c r="L25" s="99">
        <v>0.04791666666666666</v>
      </c>
      <c r="M25" s="99">
        <f t="shared" si="0"/>
        <v>0.04652777777777777</v>
      </c>
      <c r="N25" s="94">
        <v>0</v>
      </c>
      <c r="O25" s="100">
        <v>0.4330845771144279</v>
      </c>
      <c r="P25" s="101">
        <v>0.4330845771144279</v>
      </c>
      <c r="Q25" s="102">
        <f>SUM(P22:P25)</f>
        <v>2.3141423377871306</v>
      </c>
      <c r="R25" s="142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18" ht="15.75">
      <c r="A26" s="91">
        <v>1</v>
      </c>
      <c r="B26" s="104"/>
      <c r="C26" s="119" t="s">
        <v>120</v>
      </c>
      <c r="D26" s="105" t="s">
        <v>121</v>
      </c>
      <c r="E26" s="106">
        <v>29</v>
      </c>
      <c r="F26" s="105"/>
      <c r="G26" s="107" t="s">
        <v>76</v>
      </c>
      <c r="H26" s="108">
        <v>14</v>
      </c>
      <c r="I26" s="107" t="s">
        <v>122</v>
      </c>
      <c r="J26" s="120">
        <v>2003</v>
      </c>
      <c r="K26" s="110">
        <v>0.002777777777777778</v>
      </c>
      <c r="L26" s="110">
        <v>0.026342592592592588</v>
      </c>
      <c r="M26" s="110">
        <f>L26-K26</f>
        <v>0.02356481481481481</v>
      </c>
      <c r="N26" s="116">
        <v>0</v>
      </c>
      <c r="O26" s="111">
        <v>0.5476424361493124</v>
      </c>
      <c r="P26" s="112">
        <v>0.5476424361493124</v>
      </c>
      <c r="Q26" s="140"/>
      <c r="R26" s="142">
        <v>6</v>
      </c>
    </row>
    <row r="27" spans="1:18" ht="15.75">
      <c r="A27" s="91">
        <v>2</v>
      </c>
      <c r="B27" s="56"/>
      <c r="C27" s="50" t="s">
        <v>133</v>
      </c>
      <c r="D27" s="50" t="s">
        <v>121</v>
      </c>
      <c r="E27" s="51">
        <v>31</v>
      </c>
      <c r="F27" s="52"/>
      <c r="G27" s="52" t="s">
        <v>96</v>
      </c>
      <c r="H27" s="70">
        <v>14</v>
      </c>
      <c r="I27" s="52" t="s">
        <v>122</v>
      </c>
      <c r="J27" s="52">
        <v>2003</v>
      </c>
      <c r="K27" s="53">
        <v>0.009027777777777779</v>
      </c>
      <c r="L27" s="53">
        <v>0.030567129629629628</v>
      </c>
      <c r="M27" s="53">
        <f>L27-K27</f>
        <v>0.02153935185185185</v>
      </c>
      <c r="N27" s="1">
        <v>0</v>
      </c>
      <c r="O27" s="85">
        <v>0.6002149382052662</v>
      </c>
      <c r="P27" s="93">
        <v>0.6002149382052662</v>
      </c>
      <c r="Q27" s="140"/>
      <c r="R27" s="142"/>
    </row>
    <row r="28" spans="1:18" ht="15.75">
      <c r="A28" s="91">
        <v>3</v>
      </c>
      <c r="B28" s="54" t="s">
        <v>55</v>
      </c>
      <c r="C28" s="74" t="s">
        <v>151</v>
      </c>
      <c r="D28" s="50" t="s">
        <v>121</v>
      </c>
      <c r="E28" s="51">
        <v>32</v>
      </c>
      <c r="F28" s="52"/>
      <c r="G28" s="52" t="s">
        <v>96</v>
      </c>
      <c r="H28" s="70">
        <v>16</v>
      </c>
      <c r="I28" s="52" t="s">
        <v>122</v>
      </c>
      <c r="J28" s="75">
        <v>2001</v>
      </c>
      <c r="K28" s="53">
        <v>0.008333333333333333</v>
      </c>
      <c r="L28" s="53">
        <v>0.0341087962962963</v>
      </c>
      <c r="M28" s="53">
        <f>L28-K28</f>
        <v>0.025775462962962965</v>
      </c>
      <c r="N28" s="48">
        <v>0</v>
      </c>
      <c r="O28" s="85">
        <v>0.7103726986977997</v>
      </c>
      <c r="P28" s="93">
        <v>0.7103726986977997</v>
      </c>
      <c r="Q28" s="141"/>
      <c r="R28" s="142"/>
    </row>
    <row r="29" spans="1:44" s="103" customFormat="1" ht="16.5" thickBot="1">
      <c r="A29" s="94">
        <v>4</v>
      </c>
      <c r="B29" s="121" t="s">
        <v>55</v>
      </c>
      <c r="C29" s="122" t="s">
        <v>161</v>
      </c>
      <c r="D29" s="96" t="s">
        <v>121</v>
      </c>
      <c r="E29" s="97">
        <v>30</v>
      </c>
      <c r="F29" s="113"/>
      <c r="G29" s="98" t="s">
        <v>96</v>
      </c>
      <c r="H29" s="123">
        <v>16</v>
      </c>
      <c r="I29" s="98" t="s">
        <v>122</v>
      </c>
      <c r="J29" s="124">
        <v>2001</v>
      </c>
      <c r="K29" s="99">
        <v>0.001388888888888889</v>
      </c>
      <c r="L29" s="99">
        <v>0.018993055555555558</v>
      </c>
      <c r="M29" s="99">
        <f>L29-K29</f>
        <v>0.01760416666666667</v>
      </c>
      <c r="N29" s="94">
        <v>4</v>
      </c>
      <c r="O29" s="100"/>
      <c r="P29" s="101"/>
      <c r="Q29" s="102">
        <f>SUM(P26:P29)</f>
        <v>1.8582300730523782</v>
      </c>
      <c r="R29" s="142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18" ht="15.75">
      <c r="A30" s="91">
        <v>1</v>
      </c>
      <c r="B30" s="92"/>
      <c r="C30" s="105" t="s">
        <v>158</v>
      </c>
      <c r="D30" s="105" t="s">
        <v>28</v>
      </c>
      <c r="E30" s="106">
        <v>82</v>
      </c>
      <c r="F30" s="117"/>
      <c r="G30" s="107" t="s">
        <v>96</v>
      </c>
      <c r="H30" s="108">
        <v>16</v>
      </c>
      <c r="I30" s="107" t="s">
        <v>122</v>
      </c>
      <c r="J30" s="107">
        <v>2001</v>
      </c>
      <c r="K30" s="110">
        <v>0.0020833333333333333</v>
      </c>
      <c r="L30" s="110">
        <v>0.036180555555555556</v>
      </c>
      <c r="M30" s="110">
        <f t="shared" si="0"/>
        <v>0.03409722222222222</v>
      </c>
      <c r="N30" s="91">
        <v>0</v>
      </c>
      <c r="O30" s="111">
        <v>0.5369993211133741</v>
      </c>
      <c r="P30" s="112">
        <v>0.5369993211133741</v>
      </c>
      <c r="Q30" s="140"/>
      <c r="R30" s="142">
        <v>7</v>
      </c>
    </row>
    <row r="31" spans="1:18" ht="15.75">
      <c r="A31" s="91">
        <v>2</v>
      </c>
      <c r="B31" s="54" t="s">
        <v>55</v>
      </c>
      <c r="C31" s="50" t="s">
        <v>160</v>
      </c>
      <c r="D31" s="50" t="s">
        <v>28</v>
      </c>
      <c r="E31" s="51">
        <v>81</v>
      </c>
      <c r="F31" s="52"/>
      <c r="G31" s="52" t="s">
        <v>96</v>
      </c>
      <c r="H31" s="70">
        <v>16</v>
      </c>
      <c r="I31" s="52" t="s">
        <v>122</v>
      </c>
      <c r="J31" s="52">
        <v>2001</v>
      </c>
      <c r="K31" s="53">
        <v>0.009027777777777779</v>
      </c>
      <c r="L31" s="53">
        <v>0.03582175925925926</v>
      </c>
      <c r="M31" s="53">
        <f t="shared" si="0"/>
        <v>0.02679398148148148</v>
      </c>
      <c r="N31" s="71">
        <v>3</v>
      </c>
      <c r="O31" s="85"/>
      <c r="P31" s="93"/>
      <c r="Q31" s="140"/>
      <c r="R31" s="142"/>
    </row>
    <row r="32" spans="1:18" ht="15.75">
      <c r="A32" s="91">
        <v>3</v>
      </c>
      <c r="B32" s="56"/>
      <c r="C32" s="50" t="s">
        <v>170</v>
      </c>
      <c r="D32" s="50" t="s">
        <v>28</v>
      </c>
      <c r="E32" s="51">
        <v>83</v>
      </c>
      <c r="F32" s="52"/>
      <c r="G32" s="52" t="s">
        <v>76</v>
      </c>
      <c r="H32" s="52">
        <v>18</v>
      </c>
      <c r="I32" s="52" t="s">
        <v>122</v>
      </c>
      <c r="J32" s="52">
        <v>2000</v>
      </c>
      <c r="K32" s="53">
        <v>0.004861111111111111</v>
      </c>
      <c r="L32" s="53">
        <v>0.04790509259259259</v>
      </c>
      <c r="M32" s="53">
        <f t="shared" si="0"/>
        <v>0.043043981481481475</v>
      </c>
      <c r="N32" s="48">
        <v>0</v>
      </c>
      <c r="O32" s="85">
        <v>0.46813659585910194</v>
      </c>
      <c r="P32" s="93">
        <v>0.46813659585910194</v>
      </c>
      <c r="Q32" s="141"/>
      <c r="R32" s="142"/>
    </row>
    <row r="33" spans="1:44" s="103" customFormat="1" ht="16.5" thickBot="1">
      <c r="A33" s="94">
        <v>4</v>
      </c>
      <c r="B33" s="115"/>
      <c r="C33" s="96" t="s">
        <v>171</v>
      </c>
      <c r="D33" s="96" t="s">
        <v>28</v>
      </c>
      <c r="E33" s="97">
        <v>84</v>
      </c>
      <c r="F33" s="98"/>
      <c r="G33" s="98" t="s">
        <v>76</v>
      </c>
      <c r="H33" s="98">
        <v>18</v>
      </c>
      <c r="I33" s="98" t="s">
        <v>122</v>
      </c>
      <c r="J33" s="98">
        <v>1999</v>
      </c>
      <c r="K33" s="99">
        <v>0.003472222222222222</v>
      </c>
      <c r="L33" s="99">
        <v>0.04869212962962963</v>
      </c>
      <c r="M33" s="99">
        <f t="shared" si="0"/>
        <v>0.0452199074074074</v>
      </c>
      <c r="N33" s="94">
        <v>0</v>
      </c>
      <c r="O33" s="100">
        <v>0.44561044279498335</v>
      </c>
      <c r="P33" s="101">
        <v>0.44561044279498335</v>
      </c>
      <c r="Q33" s="102">
        <f>SUM(P30:P33)</f>
        <v>1.4507463597674595</v>
      </c>
      <c r="R33" s="142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18" ht="15.75">
      <c r="A34" s="91">
        <v>1</v>
      </c>
      <c r="B34" s="92"/>
      <c r="C34" s="105" t="s">
        <v>141</v>
      </c>
      <c r="D34" s="105" t="s">
        <v>10</v>
      </c>
      <c r="E34" s="106">
        <v>28</v>
      </c>
      <c r="F34" s="107" t="s">
        <v>184</v>
      </c>
      <c r="G34" s="107" t="s">
        <v>96</v>
      </c>
      <c r="H34" s="108">
        <v>14</v>
      </c>
      <c r="I34" s="107" t="s">
        <v>122</v>
      </c>
      <c r="J34" s="91">
        <v>2003</v>
      </c>
      <c r="K34" s="110">
        <v>0.0020833333333333333</v>
      </c>
      <c r="L34" s="110">
        <v>0.026342592592592588</v>
      </c>
      <c r="M34" s="110">
        <f t="shared" si="0"/>
        <v>0.024259259259259255</v>
      </c>
      <c r="N34" s="116">
        <v>9</v>
      </c>
      <c r="O34" s="111"/>
      <c r="P34" s="112"/>
      <c r="Q34" s="140"/>
      <c r="R34" s="142">
        <v>8</v>
      </c>
    </row>
    <row r="35" spans="1:18" ht="15.75">
      <c r="A35" s="91">
        <v>2</v>
      </c>
      <c r="B35" s="56"/>
      <c r="C35" s="50" t="s">
        <v>149</v>
      </c>
      <c r="D35" s="50" t="s">
        <v>10</v>
      </c>
      <c r="E35" s="51">
        <v>27</v>
      </c>
      <c r="F35" s="52"/>
      <c r="G35" s="52" t="s">
        <v>96</v>
      </c>
      <c r="H35" s="70">
        <v>16</v>
      </c>
      <c r="I35" s="52" t="s">
        <v>122</v>
      </c>
      <c r="J35" s="52">
        <v>2001</v>
      </c>
      <c r="K35" s="53">
        <v>0.002777777777777778</v>
      </c>
      <c r="L35" s="53">
        <v>0.021979166666666664</v>
      </c>
      <c r="M35" s="53">
        <f t="shared" si="0"/>
        <v>0.019201388888888886</v>
      </c>
      <c r="N35" s="48">
        <v>0</v>
      </c>
      <c r="O35" s="85">
        <v>0.9535864978902956</v>
      </c>
      <c r="P35" s="93">
        <v>0.9535864978902956</v>
      </c>
      <c r="Q35" s="140"/>
      <c r="R35" s="142"/>
    </row>
    <row r="36" spans="1:18" ht="15.75">
      <c r="A36" s="91">
        <v>3</v>
      </c>
      <c r="B36" s="54" t="s">
        <v>55</v>
      </c>
      <c r="C36" s="50" t="s">
        <v>173</v>
      </c>
      <c r="D36" s="50" t="s">
        <v>10</v>
      </c>
      <c r="E36" s="51">
        <v>25</v>
      </c>
      <c r="F36" s="52"/>
      <c r="G36" s="52" t="s">
        <v>76</v>
      </c>
      <c r="H36" s="52">
        <v>18</v>
      </c>
      <c r="I36" s="52" t="s">
        <v>122</v>
      </c>
      <c r="J36" s="52">
        <v>2000</v>
      </c>
      <c r="K36" s="53">
        <v>0.0006944444444444445</v>
      </c>
      <c r="L36" s="53">
        <v>0.027002314814814812</v>
      </c>
      <c r="M36" s="53">
        <f t="shared" si="0"/>
        <v>0.026307870370370367</v>
      </c>
      <c r="N36" s="1">
        <v>1</v>
      </c>
      <c r="O36" s="85"/>
      <c r="P36" s="93"/>
      <c r="Q36" s="141"/>
      <c r="R36" s="142"/>
    </row>
    <row r="37" spans="1:44" s="103" customFormat="1" ht="16.5" thickBot="1">
      <c r="A37" s="94">
        <v>4</v>
      </c>
      <c r="B37" s="95"/>
      <c r="C37" s="96" t="s">
        <v>177</v>
      </c>
      <c r="D37" s="96" t="s">
        <v>10</v>
      </c>
      <c r="E37" s="97">
        <v>26</v>
      </c>
      <c r="F37" s="98"/>
      <c r="G37" s="98" t="s">
        <v>96</v>
      </c>
      <c r="H37" s="98">
        <v>18</v>
      </c>
      <c r="I37" s="98" t="s">
        <v>122</v>
      </c>
      <c r="J37" s="98">
        <v>2000</v>
      </c>
      <c r="K37" s="99">
        <v>0.0006944444444444445</v>
      </c>
      <c r="L37" s="99">
        <v>0.026863425925925926</v>
      </c>
      <c r="M37" s="99">
        <f t="shared" si="0"/>
        <v>0.02616898148148148</v>
      </c>
      <c r="N37" s="94">
        <v>0</v>
      </c>
      <c r="O37" s="100">
        <v>0.9831932773109243</v>
      </c>
      <c r="P37" s="101">
        <v>0.9831932773109243</v>
      </c>
      <c r="Q37" s="102">
        <f>SUM(P34:P37)</f>
        <v>1.93677977520122</v>
      </c>
      <c r="R37" s="142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17" s="4" customFormat="1" ht="36" customHeight="1">
      <c r="A38" s="5"/>
      <c r="B38" s="80"/>
      <c r="C38" s="64"/>
      <c r="D38" s="90" t="s">
        <v>189</v>
      </c>
      <c r="E38" s="65"/>
      <c r="F38" s="83"/>
      <c r="G38" s="66"/>
      <c r="H38" s="66"/>
      <c r="I38" s="66"/>
      <c r="J38" s="83"/>
      <c r="K38" s="67"/>
      <c r="L38" s="67"/>
      <c r="M38" s="67"/>
      <c r="N38" s="5"/>
      <c r="O38" s="86"/>
      <c r="P38" s="125"/>
      <c r="Q38" s="126"/>
    </row>
    <row r="39" spans="1:18" ht="15.75">
      <c r="A39" s="48">
        <v>1</v>
      </c>
      <c r="B39" s="54" t="s">
        <v>55</v>
      </c>
      <c r="C39" s="50" t="s">
        <v>130</v>
      </c>
      <c r="D39" s="50" t="s">
        <v>31</v>
      </c>
      <c r="E39" s="51">
        <v>42</v>
      </c>
      <c r="F39" s="52"/>
      <c r="G39" s="52" t="s">
        <v>96</v>
      </c>
      <c r="H39" s="70">
        <v>14</v>
      </c>
      <c r="I39" s="52" t="s">
        <v>77</v>
      </c>
      <c r="J39" s="52">
        <v>2003</v>
      </c>
      <c r="K39" s="53">
        <v>0.006944444444444444</v>
      </c>
      <c r="L39" s="53">
        <v>0.024837962962962964</v>
      </c>
      <c r="M39" s="53">
        <f aca="true" t="shared" si="1" ref="M39:M46">L39-K39</f>
        <v>0.01789351851851852</v>
      </c>
      <c r="N39" s="1">
        <v>0</v>
      </c>
      <c r="O39" s="85">
        <v>0.7225097024579561</v>
      </c>
      <c r="P39" s="93">
        <v>0.7225097024579561</v>
      </c>
      <c r="Q39" s="143"/>
      <c r="R39" s="142">
        <v>1</v>
      </c>
    </row>
    <row r="40" spans="1:18" ht="15.75">
      <c r="A40" s="48">
        <v>2</v>
      </c>
      <c r="B40" s="54" t="s">
        <v>55</v>
      </c>
      <c r="C40" s="50" t="s">
        <v>132</v>
      </c>
      <c r="D40" s="50" t="s">
        <v>31</v>
      </c>
      <c r="E40" s="51">
        <v>41</v>
      </c>
      <c r="F40" s="52"/>
      <c r="G40" s="52" t="s">
        <v>96</v>
      </c>
      <c r="H40" s="70">
        <v>14</v>
      </c>
      <c r="I40" s="52" t="s">
        <v>77</v>
      </c>
      <c r="J40" s="52">
        <v>2003</v>
      </c>
      <c r="K40" s="53">
        <v>0.002777777777777778</v>
      </c>
      <c r="L40" s="53">
        <v>0.02372685185185185</v>
      </c>
      <c r="M40" s="53">
        <f t="shared" si="1"/>
        <v>0.02094907407407407</v>
      </c>
      <c r="N40" s="1">
        <v>0</v>
      </c>
      <c r="O40" s="85">
        <v>0.6171270718232046</v>
      </c>
      <c r="P40" s="93">
        <v>0.6171270718232046</v>
      </c>
      <c r="Q40" s="143"/>
      <c r="R40" s="142"/>
    </row>
    <row r="41" spans="1:18" ht="15.75">
      <c r="A41" s="48">
        <v>3</v>
      </c>
      <c r="B41" s="56"/>
      <c r="C41" s="50" t="s">
        <v>134</v>
      </c>
      <c r="D41" s="50" t="s">
        <v>31</v>
      </c>
      <c r="E41" s="51">
        <v>37</v>
      </c>
      <c r="F41" s="52"/>
      <c r="G41" s="52" t="s">
        <v>96</v>
      </c>
      <c r="H41" s="70">
        <v>14</v>
      </c>
      <c r="I41" s="52" t="s">
        <v>77</v>
      </c>
      <c r="J41" s="52">
        <v>2003</v>
      </c>
      <c r="K41" s="53">
        <v>0.009722222222222222</v>
      </c>
      <c r="L41" s="53">
        <v>0.031481481481481485</v>
      </c>
      <c r="M41" s="53">
        <f t="shared" si="1"/>
        <v>0.021759259259259263</v>
      </c>
      <c r="N41" s="1">
        <v>0</v>
      </c>
      <c r="O41" s="85">
        <v>0.5941489361702128</v>
      </c>
      <c r="P41" s="93">
        <v>0.5941489361702128</v>
      </c>
      <c r="Q41" s="143"/>
      <c r="R41" s="142"/>
    </row>
    <row r="42" spans="1:44" s="103" customFormat="1" ht="16.5" thickBot="1">
      <c r="A42" s="94">
        <v>4</v>
      </c>
      <c r="B42" s="115"/>
      <c r="C42" s="96" t="s">
        <v>73</v>
      </c>
      <c r="D42" s="96" t="s">
        <v>74</v>
      </c>
      <c r="E42" s="97">
        <v>69</v>
      </c>
      <c r="F42" s="98"/>
      <c r="G42" s="98" t="s">
        <v>76</v>
      </c>
      <c r="H42" s="98">
        <v>12</v>
      </c>
      <c r="I42" s="98" t="s">
        <v>77</v>
      </c>
      <c r="J42" s="98">
        <v>2006</v>
      </c>
      <c r="K42" s="99">
        <v>0.003472222222222222</v>
      </c>
      <c r="L42" s="99">
        <v>0.01673611111111111</v>
      </c>
      <c r="M42" s="99">
        <f t="shared" si="1"/>
        <v>0.01326388888888889</v>
      </c>
      <c r="N42" s="94">
        <v>0</v>
      </c>
      <c r="O42" s="100">
        <v>1</v>
      </c>
      <c r="P42" s="101">
        <v>1</v>
      </c>
      <c r="Q42" s="102">
        <f>SUM(P39:P42)</f>
        <v>2.9337857104513736</v>
      </c>
      <c r="R42" s="142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18" ht="15.75">
      <c r="A43" s="91">
        <v>1</v>
      </c>
      <c r="B43" s="127" t="s">
        <v>55</v>
      </c>
      <c r="C43" s="105" t="s">
        <v>119</v>
      </c>
      <c r="D43" s="105" t="s">
        <v>36</v>
      </c>
      <c r="E43" s="106">
        <v>36</v>
      </c>
      <c r="F43" s="107"/>
      <c r="G43" s="107" t="s">
        <v>76</v>
      </c>
      <c r="H43" s="107">
        <v>14</v>
      </c>
      <c r="I43" s="107" t="s">
        <v>77</v>
      </c>
      <c r="J43" s="107">
        <v>2004</v>
      </c>
      <c r="K43" s="110">
        <v>0.001388888888888889</v>
      </c>
      <c r="L43" s="110">
        <v>0.023333333333333334</v>
      </c>
      <c r="M43" s="110">
        <f t="shared" si="1"/>
        <v>0.021944444444444447</v>
      </c>
      <c r="N43" s="116">
        <v>0</v>
      </c>
      <c r="O43" s="111">
        <v>0.5880801687763711</v>
      </c>
      <c r="P43" s="112">
        <v>0.5880801687763711</v>
      </c>
      <c r="Q43" s="140"/>
      <c r="R43" s="142">
        <v>2</v>
      </c>
    </row>
    <row r="44" spans="1:18" ht="15.75">
      <c r="A44" s="91">
        <v>2</v>
      </c>
      <c r="B44" s="49"/>
      <c r="C44" s="50" t="s">
        <v>131</v>
      </c>
      <c r="D44" s="50" t="s">
        <v>36</v>
      </c>
      <c r="E44" s="51">
        <v>38</v>
      </c>
      <c r="F44" s="52"/>
      <c r="G44" s="52" t="s">
        <v>96</v>
      </c>
      <c r="H44" s="70">
        <v>14</v>
      </c>
      <c r="I44" s="52" t="s">
        <v>77</v>
      </c>
      <c r="J44" s="52">
        <v>2003</v>
      </c>
      <c r="K44" s="53">
        <v>0.004166666666666667</v>
      </c>
      <c r="L44" s="53">
        <v>0.02478009259259259</v>
      </c>
      <c r="M44" s="53">
        <f t="shared" si="1"/>
        <v>0.020613425925925924</v>
      </c>
      <c r="N44" s="1">
        <v>0</v>
      </c>
      <c r="O44" s="85">
        <v>0.6271757439640653</v>
      </c>
      <c r="P44" s="93">
        <v>0.6271757439640653</v>
      </c>
      <c r="Q44" s="140"/>
      <c r="R44" s="142"/>
    </row>
    <row r="45" spans="1:18" ht="15.75">
      <c r="A45" s="91">
        <v>3</v>
      </c>
      <c r="B45" s="56"/>
      <c r="C45" s="50" t="s">
        <v>136</v>
      </c>
      <c r="D45" s="50" t="s">
        <v>36</v>
      </c>
      <c r="E45" s="51">
        <v>40</v>
      </c>
      <c r="F45" s="52"/>
      <c r="G45" s="52" t="s">
        <v>96</v>
      </c>
      <c r="H45" s="70">
        <v>14</v>
      </c>
      <c r="I45" s="52" t="s">
        <v>77</v>
      </c>
      <c r="J45" s="52">
        <v>2003</v>
      </c>
      <c r="K45" s="53">
        <v>0.008333333333333333</v>
      </c>
      <c r="L45" s="53">
        <v>0.032060185185185185</v>
      </c>
      <c r="M45" s="53">
        <f t="shared" si="1"/>
        <v>0.023726851851851853</v>
      </c>
      <c r="N45" s="1">
        <v>0</v>
      </c>
      <c r="O45" s="85">
        <v>0.5448780487804878</v>
      </c>
      <c r="P45" s="93">
        <v>0.5448780487804878</v>
      </c>
      <c r="Q45" s="141"/>
      <c r="R45" s="142"/>
    </row>
    <row r="46" spans="1:44" s="103" customFormat="1" ht="16.5" thickBot="1">
      <c r="A46" s="94">
        <v>4</v>
      </c>
      <c r="B46" s="95"/>
      <c r="C46" s="96" t="s">
        <v>97</v>
      </c>
      <c r="D46" s="96" t="s">
        <v>98</v>
      </c>
      <c r="E46" s="97">
        <v>52</v>
      </c>
      <c r="F46" s="98"/>
      <c r="G46" s="98" t="s">
        <v>96</v>
      </c>
      <c r="H46" s="98">
        <v>12</v>
      </c>
      <c r="I46" s="98" t="s">
        <v>77</v>
      </c>
      <c r="J46" s="94">
        <v>2005</v>
      </c>
      <c r="K46" s="99">
        <v>0.001388888888888889</v>
      </c>
      <c r="L46" s="99">
        <v>0.017291666666666667</v>
      </c>
      <c r="M46" s="99">
        <f t="shared" si="1"/>
        <v>0.01590277777777778</v>
      </c>
      <c r="N46" s="94">
        <v>0</v>
      </c>
      <c r="O46" s="100">
        <v>1</v>
      </c>
      <c r="P46" s="101">
        <v>1</v>
      </c>
      <c r="Q46" s="102">
        <f>SUM(P43:P46)</f>
        <v>2.7601339615209244</v>
      </c>
      <c r="R46" s="142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18" ht="15.75">
      <c r="A47" s="91">
        <v>1</v>
      </c>
      <c r="B47" s="104"/>
      <c r="C47" s="105" t="s">
        <v>90</v>
      </c>
      <c r="D47" s="105" t="s">
        <v>30</v>
      </c>
      <c r="E47" s="106">
        <v>10</v>
      </c>
      <c r="F47" s="107"/>
      <c r="G47" s="107" t="s">
        <v>76</v>
      </c>
      <c r="H47" s="107">
        <v>12</v>
      </c>
      <c r="I47" s="107" t="s">
        <v>77</v>
      </c>
      <c r="J47" s="91">
        <v>2006</v>
      </c>
      <c r="K47" s="110">
        <v>0.005555555555555556</v>
      </c>
      <c r="L47" s="110">
        <v>0.02809027777777778</v>
      </c>
      <c r="M47" s="110">
        <f aca="true" t="shared" si="2" ref="M47:M66">L47-K47</f>
        <v>0.022534722222222223</v>
      </c>
      <c r="N47" s="91">
        <v>0</v>
      </c>
      <c r="O47" s="111">
        <v>0.588597842835131</v>
      </c>
      <c r="P47" s="112">
        <v>0.588597842835131</v>
      </c>
      <c r="Q47" s="140"/>
      <c r="R47" s="142">
        <v>3</v>
      </c>
    </row>
    <row r="48" spans="1:18" ht="15.75">
      <c r="A48" s="91">
        <v>2</v>
      </c>
      <c r="B48" s="56"/>
      <c r="C48" s="50" t="s">
        <v>105</v>
      </c>
      <c r="D48" s="50" t="s">
        <v>30</v>
      </c>
      <c r="E48" s="51">
        <v>12</v>
      </c>
      <c r="F48" s="52"/>
      <c r="G48" s="52" t="s">
        <v>96</v>
      </c>
      <c r="H48" s="52">
        <v>12</v>
      </c>
      <c r="I48" s="52" t="s">
        <v>77</v>
      </c>
      <c r="J48" s="52">
        <v>2005</v>
      </c>
      <c r="K48" s="53">
        <v>0.009722222222222222</v>
      </c>
      <c r="L48" s="53">
        <v>0.03248842592592593</v>
      </c>
      <c r="M48" s="53">
        <f t="shared" si="2"/>
        <v>0.022766203703703705</v>
      </c>
      <c r="N48" s="48">
        <v>0</v>
      </c>
      <c r="O48" s="85">
        <v>0.6985256736146416</v>
      </c>
      <c r="P48" s="93">
        <v>0.6985256736146416</v>
      </c>
      <c r="Q48" s="140"/>
      <c r="R48" s="142"/>
    </row>
    <row r="49" spans="1:18" ht="15.75">
      <c r="A49" s="91">
        <v>3</v>
      </c>
      <c r="B49" s="56"/>
      <c r="C49" s="50" t="s">
        <v>129</v>
      </c>
      <c r="D49" s="50" t="s">
        <v>30</v>
      </c>
      <c r="E49" s="51">
        <v>11</v>
      </c>
      <c r="F49" s="52"/>
      <c r="G49" s="52" t="s">
        <v>96</v>
      </c>
      <c r="H49" s="70">
        <v>14</v>
      </c>
      <c r="I49" s="52" t="s">
        <v>77</v>
      </c>
      <c r="J49" s="48">
        <v>2003</v>
      </c>
      <c r="K49" s="53">
        <v>0.0062499999999999995</v>
      </c>
      <c r="L49" s="53">
        <v>0.019178240740740742</v>
      </c>
      <c r="M49" s="53">
        <f t="shared" si="2"/>
        <v>0.012928240740740744</v>
      </c>
      <c r="N49" s="1">
        <v>0</v>
      </c>
      <c r="O49" s="85">
        <v>1</v>
      </c>
      <c r="P49" s="93">
        <v>1</v>
      </c>
      <c r="Q49" s="141"/>
      <c r="R49" s="142"/>
    </row>
    <row r="50" spans="1:44" s="103" customFormat="1" ht="16.5" thickBot="1">
      <c r="A50" s="94">
        <v>4</v>
      </c>
      <c r="B50" s="121" t="s">
        <v>55</v>
      </c>
      <c r="C50" s="96" t="s">
        <v>138</v>
      </c>
      <c r="D50" s="96" t="s">
        <v>30</v>
      </c>
      <c r="E50" s="97">
        <v>9</v>
      </c>
      <c r="F50" s="98"/>
      <c r="G50" s="98" t="s">
        <v>96</v>
      </c>
      <c r="H50" s="123">
        <v>14</v>
      </c>
      <c r="I50" s="98" t="s">
        <v>77</v>
      </c>
      <c r="J50" s="94">
        <v>2003</v>
      </c>
      <c r="K50" s="99">
        <v>0.010416666666666666</v>
      </c>
      <c r="L50" s="99">
        <v>0.03903935185185185</v>
      </c>
      <c r="M50" s="99">
        <f t="shared" si="2"/>
        <v>0.02862268518518519</v>
      </c>
      <c r="N50" s="114">
        <v>0</v>
      </c>
      <c r="O50" s="100">
        <v>0.45167812373635263</v>
      </c>
      <c r="P50" s="101">
        <v>0.45167812373635263</v>
      </c>
      <c r="Q50" s="102">
        <f>SUM(P47:P50)</f>
        <v>2.738801640186125</v>
      </c>
      <c r="R50" s="142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18" ht="15.75">
      <c r="A51" s="91">
        <v>1</v>
      </c>
      <c r="B51" s="127" t="s">
        <v>55</v>
      </c>
      <c r="C51" s="39" t="s">
        <v>81</v>
      </c>
      <c r="D51" s="39" t="s">
        <v>29</v>
      </c>
      <c r="E51" s="117">
        <v>22</v>
      </c>
      <c r="F51" s="105"/>
      <c r="G51" s="107" t="s">
        <v>76</v>
      </c>
      <c r="H51" s="107">
        <v>12</v>
      </c>
      <c r="I51" s="107" t="s">
        <v>77</v>
      </c>
      <c r="J51" s="109">
        <v>2007</v>
      </c>
      <c r="K51" s="110">
        <v>0</v>
      </c>
      <c r="L51" s="110">
        <v>0.016493055555555556</v>
      </c>
      <c r="M51" s="110">
        <f t="shared" si="2"/>
        <v>0.016493055555555556</v>
      </c>
      <c r="N51" s="91">
        <v>0</v>
      </c>
      <c r="O51" s="111">
        <v>0.8042105263157895</v>
      </c>
      <c r="P51" s="112">
        <v>0.8042105263157895</v>
      </c>
      <c r="Q51" s="140"/>
      <c r="R51" s="142">
        <v>4</v>
      </c>
    </row>
    <row r="52" spans="1:18" ht="15.75">
      <c r="A52" s="91">
        <v>2</v>
      </c>
      <c r="B52" s="49"/>
      <c r="C52" s="50" t="s">
        <v>99</v>
      </c>
      <c r="D52" s="25" t="s">
        <v>29</v>
      </c>
      <c r="E52" s="51">
        <v>18</v>
      </c>
      <c r="F52" s="50"/>
      <c r="G52" s="52" t="s">
        <v>96</v>
      </c>
      <c r="H52" s="52">
        <v>12</v>
      </c>
      <c r="I52" s="52" t="s">
        <v>77</v>
      </c>
      <c r="J52" s="52">
        <v>2005</v>
      </c>
      <c r="K52" s="53">
        <v>0.006944444444444444</v>
      </c>
      <c r="L52" s="53">
        <v>0.02532407407407408</v>
      </c>
      <c r="M52" s="53">
        <f t="shared" si="2"/>
        <v>0.018379629629629635</v>
      </c>
      <c r="N52" s="48">
        <v>0</v>
      </c>
      <c r="O52" s="85">
        <v>0.8652392947103273</v>
      </c>
      <c r="P52" s="93">
        <v>0.8652392947103273</v>
      </c>
      <c r="Q52" s="140"/>
      <c r="R52" s="142"/>
    </row>
    <row r="53" spans="1:18" ht="15.75">
      <c r="A53" s="91">
        <v>3</v>
      </c>
      <c r="B53" s="56"/>
      <c r="C53" s="25" t="s">
        <v>123</v>
      </c>
      <c r="D53" s="25" t="s">
        <v>29</v>
      </c>
      <c r="E53" s="57">
        <v>14</v>
      </c>
      <c r="F53" s="52"/>
      <c r="G53" s="75" t="s">
        <v>76</v>
      </c>
      <c r="H53" s="70">
        <v>14</v>
      </c>
      <c r="I53" s="52" t="s">
        <v>77</v>
      </c>
      <c r="J53" s="58">
        <v>2003</v>
      </c>
      <c r="K53" s="53">
        <v>0.004166666666666667</v>
      </c>
      <c r="L53" s="53">
        <v>0.032870370370370376</v>
      </c>
      <c r="M53" s="53">
        <f t="shared" si="2"/>
        <v>0.02870370370370371</v>
      </c>
      <c r="N53" s="1">
        <v>0</v>
      </c>
      <c r="O53" s="85">
        <v>0.4495967741935482</v>
      </c>
      <c r="P53" s="93">
        <v>0.4495967741935482</v>
      </c>
      <c r="Q53" s="141"/>
      <c r="R53" s="142"/>
    </row>
    <row r="54" spans="1:44" s="103" customFormat="1" ht="16.5" thickBot="1">
      <c r="A54" s="94">
        <v>4</v>
      </c>
      <c r="B54" s="95"/>
      <c r="C54" s="96" t="s">
        <v>135</v>
      </c>
      <c r="D54" s="131" t="s">
        <v>29</v>
      </c>
      <c r="E54" s="97">
        <v>13</v>
      </c>
      <c r="F54" s="98"/>
      <c r="G54" s="98" t="s">
        <v>96</v>
      </c>
      <c r="H54" s="98">
        <v>14</v>
      </c>
      <c r="I54" s="98" t="s">
        <v>77</v>
      </c>
      <c r="J54" s="98">
        <v>2004</v>
      </c>
      <c r="K54" s="99">
        <v>0</v>
      </c>
      <c r="L54" s="99">
        <v>0.02255787037037037</v>
      </c>
      <c r="M54" s="99">
        <f t="shared" si="2"/>
        <v>0.02255787037037037</v>
      </c>
      <c r="N54" s="114">
        <v>0</v>
      </c>
      <c r="O54" s="100">
        <v>0.5731144176500771</v>
      </c>
      <c r="P54" s="101">
        <v>0.5731144176500771</v>
      </c>
      <c r="Q54" s="102">
        <f>SUM(P51:P54)</f>
        <v>2.692161012869742</v>
      </c>
      <c r="R54" s="142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18" ht="15.75">
      <c r="A55" s="91">
        <v>1</v>
      </c>
      <c r="B55" s="127" t="s">
        <v>55</v>
      </c>
      <c r="C55" s="105" t="s">
        <v>91</v>
      </c>
      <c r="D55" s="105" t="s">
        <v>33</v>
      </c>
      <c r="E55" s="106">
        <v>58</v>
      </c>
      <c r="F55" s="107"/>
      <c r="G55" s="107" t="s">
        <v>76</v>
      </c>
      <c r="H55" s="107">
        <v>12</v>
      </c>
      <c r="I55" s="107" t="s">
        <v>77</v>
      </c>
      <c r="J55" s="107">
        <v>2005</v>
      </c>
      <c r="K55" s="110">
        <v>0.006944444444444444</v>
      </c>
      <c r="L55" s="110">
        <v>0.030428240740740742</v>
      </c>
      <c r="M55" s="110">
        <f aca="true" t="shared" si="3" ref="M55:M62">L55-K55</f>
        <v>0.023483796296296298</v>
      </c>
      <c r="N55" s="91">
        <v>0</v>
      </c>
      <c r="O55" s="111">
        <v>0.5648102513553475</v>
      </c>
      <c r="P55" s="112">
        <v>0.5648102513553475</v>
      </c>
      <c r="Q55" s="140"/>
      <c r="R55" s="142">
        <v>5</v>
      </c>
    </row>
    <row r="56" spans="1:18" ht="15.75">
      <c r="A56" s="91">
        <v>2</v>
      </c>
      <c r="B56" s="56"/>
      <c r="C56" s="60" t="s">
        <v>103</v>
      </c>
      <c r="D56" s="50" t="s">
        <v>33</v>
      </c>
      <c r="E56" s="51">
        <v>57</v>
      </c>
      <c r="F56" s="52"/>
      <c r="G56" s="52" t="s">
        <v>96</v>
      </c>
      <c r="H56" s="52">
        <v>12</v>
      </c>
      <c r="I56" s="52" t="s">
        <v>77</v>
      </c>
      <c r="J56" s="52">
        <v>2005</v>
      </c>
      <c r="K56" s="53">
        <v>0.0006944444444444445</v>
      </c>
      <c r="L56" s="53">
        <v>0.022997685185185187</v>
      </c>
      <c r="M56" s="53">
        <f t="shared" si="3"/>
        <v>0.02230324074074074</v>
      </c>
      <c r="N56" s="48">
        <v>0</v>
      </c>
      <c r="O56" s="85">
        <v>0.7130254281266217</v>
      </c>
      <c r="P56" s="93">
        <v>0.7130254281266217</v>
      </c>
      <c r="Q56" s="140"/>
      <c r="R56" s="142"/>
    </row>
    <row r="57" spans="1:18" ht="15.75">
      <c r="A57" s="91">
        <v>3</v>
      </c>
      <c r="B57" s="54" t="s">
        <v>55</v>
      </c>
      <c r="C57" s="50" t="s">
        <v>106</v>
      </c>
      <c r="D57" s="50" t="s">
        <v>33</v>
      </c>
      <c r="E57" s="51">
        <v>53</v>
      </c>
      <c r="F57" s="52"/>
      <c r="G57" s="52" t="s">
        <v>96</v>
      </c>
      <c r="H57" s="52">
        <v>12</v>
      </c>
      <c r="I57" s="52" t="s">
        <v>77</v>
      </c>
      <c r="J57" s="52">
        <v>2006</v>
      </c>
      <c r="K57" s="53">
        <v>0.011805555555555555</v>
      </c>
      <c r="L57" s="53">
        <v>0.03523148148148148</v>
      </c>
      <c r="M57" s="53">
        <f t="shared" si="3"/>
        <v>0.023425925925925926</v>
      </c>
      <c r="N57" s="48">
        <v>0</v>
      </c>
      <c r="O57" s="85">
        <v>0.6788537549407115</v>
      </c>
      <c r="P57" s="93">
        <v>0.6788537549407115</v>
      </c>
      <c r="Q57" s="141"/>
      <c r="R57" s="142"/>
    </row>
    <row r="58" spans="1:44" s="103" customFormat="1" ht="16.5" thickBot="1">
      <c r="A58" s="94">
        <v>4</v>
      </c>
      <c r="B58" s="95"/>
      <c r="C58" s="96" t="s">
        <v>125</v>
      </c>
      <c r="D58" s="96" t="s">
        <v>33</v>
      </c>
      <c r="E58" s="97">
        <v>56</v>
      </c>
      <c r="F58" s="98"/>
      <c r="G58" s="98" t="s">
        <v>76</v>
      </c>
      <c r="H58" s="123">
        <v>14</v>
      </c>
      <c r="I58" s="98" t="s">
        <v>77</v>
      </c>
      <c r="J58" s="94">
        <v>2003</v>
      </c>
      <c r="K58" s="99">
        <v>0.0020833333333333333</v>
      </c>
      <c r="L58" s="99">
        <v>0.03706018518518519</v>
      </c>
      <c r="M58" s="99">
        <f t="shared" si="3"/>
        <v>0.034976851851851856</v>
      </c>
      <c r="N58" s="114">
        <v>0</v>
      </c>
      <c r="O58" s="100">
        <v>0.36896095301125076</v>
      </c>
      <c r="P58" s="101">
        <v>0.36896095301125076</v>
      </c>
      <c r="Q58" s="102">
        <f>SUM(P55:P58)</f>
        <v>2.3256503874339316</v>
      </c>
      <c r="R58" s="142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18" ht="15.75">
      <c r="A59" s="91">
        <v>1</v>
      </c>
      <c r="B59" s="127" t="s">
        <v>55</v>
      </c>
      <c r="C59" s="128" t="s">
        <v>83</v>
      </c>
      <c r="D59" s="105" t="s">
        <v>34</v>
      </c>
      <c r="E59" s="106">
        <v>74</v>
      </c>
      <c r="F59" s="107"/>
      <c r="G59" s="107" t="s">
        <v>76</v>
      </c>
      <c r="H59" s="107">
        <v>12</v>
      </c>
      <c r="I59" s="107" t="s">
        <v>77</v>
      </c>
      <c r="J59" s="107">
        <v>2006</v>
      </c>
      <c r="K59" s="110">
        <v>0.0006944444444444445</v>
      </c>
      <c r="L59" s="110">
        <v>0.018090277777777778</v>
      </c>
      <c r="M59" s="110">
        <f t="shared" si="3"/>
        <v>0.017395833333333333</v>
      </c>
      <c r="N59" s="91">
        <v>0</v>
      </c>
      <c r="O59" s="111">
        <v>0.7624750499001997</v>
      </c>
      <c r="P59" s="112">
        <v>0.7624750499001997</v>
      </c>
      <c r="Q59" s="140"/>
      <c r="R59" s="142">
        <v>6</v>
      </c>
    </row>
    <row r="60" spans="1:18" ht="15.75">
      <c r="A60" s="91">
        <v>2</v>
      </c>
      <c r="B60" s="56"/>
      <c r="C60" s="60" t="s">
        <v>87</v>
      </c>
      <c r="D60" s="50" t="s">
        <v>34</v>
      </c>
      <c r="E60" s="51">
        <v>76</v>
      </c>
      <c r="F60" s="52"/>
      <c r="G60" s="52" t="s">
        <v>76</v>
      </c>
      <c r="H60" s="52">
        <v>12</v>
      </c>
      <c r="I60" s="52" t="s">
        <v>77</v>
      </c>
      <c r="J60" s="52">
        <v>2005</v>
      </c>
      <c r="K60" s="53">
        <v>0.0020833333333333333</v>
      </c>
      <c r="L60" s="53">
        <v>0.02292824074074074</v>
      </c>
      <c r="M60" s="53">
        <f t="shared" si="3"/>
        <v>0.020844907407407406</v>
      </c>
      <c r="N60" s="48">
        <v>0</v>
      </c>
      <c r="O60" s="85">
        <v>0.6363131593559135</v>
      </c>
      <c r="P60" s="93">
        <v>0.6363131593559135</v>
      </c>
      <c r="Q60" s="140"/>
      <c r="R60" s="142"/>
    </row>
    <row r="61" spans="1:18" ht="15.75">
      <c r="A61" s="91">
        <v>3</v>
      </c>
      <c r="B61" s="49"/>
      <c r="C61" s="50" t="s">
        <v>104</v>
      </c>
      <c r="D61" s="50" t="s">
        <v>34</v>
      </c>
      <c r="E61" s="51">
        <v>75</v>
      </c>
      <c r="F61" s="52"/>
      <c r="G61" s="52" t="s">
        <v>96</v>
      </c>
      <c r="H61" s="52">
        <v>12</v>
      </c>
      <c r="I61" s="52" t="s">
        <v>77</v>
      </c>
      <c r="J61" s="48">
        <v>2006</v>
      </c>
      <c r="K61" s="53">
        <v>0.004166666666666667</v>
      </c>
      <c r="L61" s="53">
        <v>0.026828703703703702</v>
      </c>
      <c r="M61" s="53">
        <f t="shared" si="3"/>
        <v>0.022662037037037036</v>
      </c>
      <c r="N61" s="48">
        <v>0</v>
      </c>
      <c r="O61" s="85">
        <v>0.7017364657814097</v>
      </c>
      <c r="P61" s="93">
        <v>0.7017364657814097</v>
      </c>
      <c r="Q61" s="141"/>
      <c r="R61" s="142"/>
    </row>
    <row r="62" spans="1:44" s="103" customFormat="1" ht="16.5" thickBot="1">
      <c r="A62" s="94">
        <v>4</v>
      </c>
      <c r="B62" s="95"/>
      <c r="C62" s="129" t="s">
        <v>112</v>
      </c>
      <c r="D62" s="96" t="s">
        <v>34</v>
      </c>
      <c r="E62" s="97">
        <v>73</v>
      </c>
      <c r="F62" s="98"/>
      <c r="G62" s="98" t="s">
        <v>96</v>
      </c>
      <c r="H62" s="98">
        <v>12</v>
      </c>
      <c r="I62" s="98" t="s">
        <v>77</v>
      </c>
      <c r="J62" s="98">
        <v>2006</v>
      </c>
      <c r="K62" s="99">
        <v>0.002777777777777778</v>
      </c>
      <c r="L62" s="99">
        <v>0.017037037037037038</v>
      </c>
      <c r="M62" s="99">
        <f t="shared" si="3"/>
        <v>0.01425925925925926</v>
      </c>
      <c r="N62" s="123">
        <v>1</v>
      </c>
      <c r="O62" s="100"/>
      <c r="P62" s="101"/>
      <c r="Q62" s="102">
        <f>SUM(P59:P62)</f>
        <v>2.100524675037523</v>
      </c>
      <c r="R62" s="142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18" ht="15.75">
      <c r="A63" s="91">
        <v>1</v>
      </c>
      <c r="B63" s="92"/>
      <c r="C63" s="128" t="s">
        <v>88</v>
      </c>
      <c r="D63" s="105" t="s">
        <v>89</v>
      </c>
      <c r="E63" s="106">
        <v>80</v>
      </c>
      <c r="F63" s="107"/>
      <c r="G63" s="107" t="s">
        <v>76</v>
      </c>
      <c r="H63" s="107">
        <v>12</v>
      </c>
      <c r="I63" s="107" t="s">
        <v>77</v>
      </c>
      <c r="J63" s="107">
        <v>2005</v>
      </c>
      <c r="K63" s="110">
        <v>0.002777777777777778</v>
      </c>
      <c r="L63" s="110">
        <v>0.024733796296296295</v>
      </c>
      <c r="M63" s="110">
        <f t="shared" si="2"/>
        <v>0.021956018518518517</v>
      </c>
      <c r="N63" s="91">
        <v>0</v>
      </c>
      <c r="O63" s="111">
        <v>0.6041117554032683</v>
      </c>
      <c r="P63" s="112">
        <v>0.6041117554032683</v>
      </c>
      <c r="Q63" s="140"/>
      <c r="R63" s="142">
        <v>7</v>
      </c>
    </row>
    <row r="64" spans="1:18" ht="15.75">
      <c r="A64" s="91">
        <v>2</v>
      </c>
      <c r="B64" s="54" t="s">
        <v>55</v>
      </c>
      <c r="C64" s="50" t="s">
        <v>100</v>
      </c>
      <c r="D64" s="50" t="s">
        <v>89</v>
      </c>
      <c r="E64" s="51">
        <v>79</v>
      </c>
      <c r="F64" s="52"/>
      <c r="G64" s="52" t="s">
        <v>96</v>
      </c>
      <c r="H64" s="52">
        <v>12</v>
      </c>
      <c r="I64" s="52" t="s">
        <v>77</v>
      </c>
      <c r="J64" s="52">
        <v>2007</v>
      </c>
      <c r="K64" s="53">
        <v>0.0020833333333333333</v>
      </c>
      <c r="L64" s="53">
        <v>0.022743055555555555</v>
      </c>
      <c r="M64" s="53">
        <f t="shared" si="2"/>
        <v>0.02065972222222222</v>
      </c>
      <c r="N64" s="48">
        <v>0</v>
      </c>
      <c r="O64" s="85">
        <v>0.769747899159664</v>
      </c>
      <c r="P64" s="93">
        <v>0.769747899159664</v>
      </c>
      <c r="Q64" s="140"/>
      <c r="R64" s="142"/>
    </row>
    <row r="65" spans="1:18" ht="15.75">
      <c r="A65" s="91">
        <v>3</v>
      </c>
      <c r="B65" s="54" t="s">
        <v>55</v>
      </c>
      <c r="C65" s="50" t="s">
        <v>110</v>
      </c>
      <c r="D65" s="50" t="s">
        <v>89</v>
      </c>
      <c r="E65" s="51">
        <v>77</v>
      </c>
      <c r="F65" s="25"/>
      <c r="G65" s="52" t="s">
        <v>96</v>
      </c>
      <c r="H65" s="52">
        <v>12</v>
      </c>
      <c r="I65" s="52" t="s">
        <v>77</v>
      </c>
      <c r="J65" s="52">
        <v>2006</v>
      </c>
      <c r="K65" s="53">
        <v>0.008333333333333333</v>
      </c>
      <c r="L65" s="53">
        <v>0.048310185185185185</v>
      </c>
      <c r="M65" s="53">
        <f t="shared" si="2"/>
        <v>0.039976851851851854</v>
      </c>
      <c r="N65" s="48">
        <v>0</v>
      </c>
      <c r="O65" s="85">
        <v>0.3977996525767227</v>
      </c>
      <c r="P65" s="93">
        <v>0.3977996525767227</v>
      </c>
      <c r="Q65" s="141"/>
      <c r="R65" s="142"/>
    </row>
    <row r="66" spans="1:44" s="103" customFormat="1" ht="16.5" thickBot="1">
      <c r="A66" s="94">
        <v>4</v>
      </c>
      <c r="B66" s="115"/>
      <c r="C66" s="129" t="s">
        <v>115</v>
      </c>
      <c r="D66" s="96" t="s">
        <v>89</v>
      </c>
      <c r="E66" s="97">
        <v>78</v>
      </c>
      <c r="F66" s="97"/>
      <c r="G66" s="98" t="s">
        <v>96</v>
      </c>
      <c r="H66" s="98">
        <v>12</v>
      </c>
      <c r="I66" s="98" t="s">
        <v>77</v>
      </c>
      <c r="J66" s="98">
        <v>2006</v>
      </c>
      <c r="K66" s="99">
        <v>0.0062499999999999995</v>
      </c>
      <c r="L66" s="99">
        <v>0.03635416666666667</v>
      </c>
      <c r="M66" s="99">
        <f t="shared" si="2"/>
        <v>0.030104166666666668</v>
      </c>
      <c r="N66" s="130">
        <v>1</v>
      </c>
      <c r="O66" s="100"/>
      <c r="P66" s="101"/>
      <c r="Q66" s="102">
        <f>SUM(P63:P66)</f>
        <v>1.771659307139655</v>
      </c>
      <c r="R66" s="142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18" ht="15.75">
      <c r="A67" s="48">
        <v>1</v>
      </c>
      <c r="B67" s="104"/>
      <c r="C67" s="50" t="s">
        <v>118</v>
      </c>
      <c r="D67" s="50" t="s">
        <v>35</v>
      </c>
      <c r="E67" s="51">
        <v>2</v>
      </c>
      <c r="F67" s="52"/>
      <c r="G67" s="52" t="s">
        <v>76</v>
      </c>
      <c r="H67" s="52">
        <v>14</v>
      </c>
      <c r="I67" s="52" t="s">
        <v>77</v>
      </c>
      <c r="J67" s="48">
        <v>2004</v>
      </c>
      <c r="K67" s="53">
        <v>0.0006944444444444445</v>
      </c>
      <c r="L67" s="53">
        <v>0.018229166666666668</v>
      </c>
      <c r="M67" s="53">
        <f>L67-K67</f>
        <v>0.017534722222222222</v>
      </c>
      <c r="N67" s="1">
        <v>0</v>
      </c>
      <c r="O67" s="85">
        <v>0.7359735973597359</v>
      </c>
      <c r="P67" s="93">
        <v>0.7359735973597359</v>
      </c>
      <c r="Q67" s="139"/>
      <c r="R67" s="142">
        <v>8</v>
      </c>
    </row>
    <row r="68" spans="1:18" ht="15.75">
      <c r="A68" s="91">
        <v>2</v>
      </c>
      <c r="B68" s="56"/>
      <c r="C68" s="50" t="s">
        <v>124</v>
      </c>
      <c r="D68" s="50" t="s">
        <v>35</v>
      </c>
      <c r="E68" s="51">
        <v>1</v>
      </c>
      <c r="F68" s="50"/>
      <c r="G68" s="52" t="s">
        <v>76</v>
      </c>
      <c r="H68" s="70">
        <v>14</v>
      </c>
      <c r="I68" s="52" t="s">
        <v>77</v>
      </c>
      <c r="J68" s="48">
        <v>2003</v>
      </c>
      <c r="K68" s="53">
        <v>0.003472222222222222</v>
      </c>
      <c r="L68" s="53">
        <v>0.03844907407407407</v>
      </c>
      <c r="M68" s="53">
        <f>L68-K68</f>
        <v>0.03497685185185185</v>
      </c>
      <c r="N68" s="1">
        <v>0</v>
      </c>
      <c r="O68" s="85">
        <v>0.3689609530112508</v>
      </c>
      <c r="P68" s="93">
        <v>0.3689609530112508</v>
      </c>
      <c r="Q68" s="140"/>
      <c r="R68" s="142"/>
    </row>
    <row r="69" spans="1:18" ht="15.75">
      <c r="A69" s="91">
        <v>3</v>
      </c>
      <c r="B69" s="49"/>
      <c r="C69" s="50" t="s">
        <v>137</v>
      </c>
      <c r="D69" s="50" t="s">
        <v>35</v>
      </c>
      <c r="E69" s="51">
        <v>3</v>
      </c>
      <c r="F69" s="52"/>
      <c r="G69" s="52" t="s">
        <v>96</v>
      </c>
      <c r="H69" s="70">
        <v>14</v>
      </c>
      <c r="I69" s="52" t="s">
        <v>77</v>
      </c>
      <c r="J69" s="48">
        <v>2003</v>
      </c>
      <c r="K69" s="53">
        <v>0.003472222222222222</v>
      </c>
      <c r="L69" s="53">
        <v>0.027905092592592592</v>
      </c>
      <c r="M69" s="53">
        <f>L69-K69</f>
        <v>0.02443287037037037</v>
      </c>
      <c r="N69" s="1">
        <v>0</v>
      </c>
      <c r="O69" s="85">
        <v>0.5291331122690669</v>
      </c>
      <c r="P69" s="93">
        <v>0.5291331122690669</v>
      </c>
      <c r="Q69" s="141"/>
      <c r="R69" s="142"/>
    </row>
    <row r="70" spans="1:44" s="103" customFormat="1" ht="16.5" thickBot="1">
      <c r="A70" s="94">
        <v>4</v>
      </c>
      <c r="B70" s="95"/>
      <c r="C70" s="96" t="s">
        <v>140</v>
      </c>
      <c r="D70" s="96" t="s">
        <v>35</v>
      </c>
      <c r="E70" s="97">
        <v>4</v>
      </c>
      <c r="F70" s="98"/>
      <c r="G70" s="98" t="s">
        <v>96</v>
      </c>
      <c r="H70" s="98">
        <v>14</v>
      </c>
      <c r="I70" s="98" t="s">
        <v>77</v>
      </c>
      <c r="J70" s="94">
        <v>2004</v>
      </c>
      <c r="K70" s="99">
        <v>0.007638888888888889</v>
      </c>
      <c r="L70" s="99">
        <v>0.027395833333333338</v>
      </c>
      <c r="M70" s="99">
        <f>L70-K70</f>
        <v>0.01975694444444445</v>
      </c>
      <c r="N70" s="114">
        <v>1</v>
      </c>
      <c r="O70" s="100"/>
      <c r="P70" s="101"/>
      <c r="Q70" s="102">
        <f>SUM(P67:P70)</f>
        <v>1.6340676626400534</v>
      </c>
      <c r="R70" s="142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3" spans="3:4" ht="15.75">
      <c r="C73" s="21" t="s">
        <v>53</v>
      </c>
      <c r="D73" s="21" t="s">
        <v>54</v>
      </c>
    </row>
  </sheetData>
  <sheetProtection password="CC4D" sheet="1"/>
  <autoFilter ref="C4:J37"/>
  <mergeCells count="33">
    <mergeCell ref="Q55:Q57"/>
    <mergeCell ref="R55:R58"/>
    <mergeCell ref="Q47:Q49"/>
    <mergeCell ref="R47:R50"/>
    <mergeCell ref="Q63:Q65"/>
    <mergeCell ref="R63:R66"/>
    <mergeCell ref="Q26:Q28"/>
    <mergeCell ref="R26:R29"/>
    <mergeCell ref="Q59:Q61"/>
    <mergeCell ref="R59:R62"/>
    <mergeCell ref="Q39:Q41"/>
    <mergeCell ref="R39:R42"/>
    <mergeCell ref="Q43:Q45"/>
    <mergeCell ref="R43:R46"/>
    <mergeCell ref="Q67:Q69"/>
    <mergeCell ref="R67:R70"/>
    <mergeCell ref="Q30:Q32"/>
    <mergeCell ref="R30:R33"/>
    <mergeCell ref="Q14:Q16"/>
    <mergeCell ref="R14:R17"/>
    <mergeCell ref="Q34:Q36"/>
    <mergeCell ref="R34:R37"/>
    <mergeCell ref="Q51:Q53"/>
    <mergeCell ref="R51:R54"/>
    <mergeCell ref="A2:R2"/>
    <mergeCell ref="Q10:Q12"/>
    <mergeCell ref="R10:R13"/>
    <mergeCell ref="Q18:Q20"/>
    <mergeCell ref="R18:R21"/>
    <mergeCell ref="Q22:Q24"/>
    <mergeCell ref="R22:R25"/>
    <mergeCell ref="Q6:Q8"/>
    <mergeCell ref="R6:R9"/>
  </mergeCells>
  <printOptions/>
  <pageMargins left="0.25" right="0.25" top="0.75" bottom="0.75" header="0.3" footer="0.3"/>
  <pageSetup fitToHeight="1" fitToWidth="1" horizontalDpi="300" verticalDpi="3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S113"/>
  <sheetViews>
    <sheetView tabSelected="1" zoomScale="78" zoomScaleNormal="78" zoomScalePageLayoutView="0" workbookViewId="0" topLeftCell="A52">
      <selection activeCell="C53" sqref="C53:Q68"/>
    </sheetView>
  </sheetViews>
  <sheetFormatPr defaultColWidth="9.140625" defaultRowHeight="15"/>
  <cols>
    <col min="1" max="1" width="4.140625" style="0" customWidth="1"/>
    <col min="2" max="2" width="8.7109375" style="0" hidden="1" customWidth="1"/>
    <col min="3" max="3" width="27.7109375" style="0" customWidth="1"/>
    <col min="4" max="4" width="56.421875" style="0" customWidth="1"/>
    <col min="5" max="5" width="7.28125" style="0" hidden="1" customWidth="1"/>
    <col min="6" max="6" width="9.421875" style="0" customWidth="1"/>
    <col min="7" max="7" width="8.140625" style="0" hidden="1" customWidth="1"/>
    <col min="8" max="8" width="10.00390625" style="0" hidden="1" customWidth="1"/>
    <col min="9" max="9" width="10.57421875" style="0" hidden="1" customWidth="1"/>
    <col min="10" max="10" width="7.421875" style="20" hidden="1" customWidth="1"/>
    <col min="11" max="11" width="11.57421875" style="20" hidden="1" customWidth="1"/>
    <col min="12" max="12" width="12.140625" style="20" hidden="1" customWidth="1"/>
    <col min="13" max="13" width="11.421875" style="0" customWidth="1"/>
    <col min="14" max="14" width="11.421875" style="0" hidden="1" customWidth="1"/>
    <col min="15" max="15" width="8.28125" style="0" customWidth="1"/>
    <col min="16" max="16" width="12.57421875" style="0" customWidth="1"/>
    <col min="17" max="17" width="11.140625" style="0" customWidth="1"/>
    <col min="19" max="19" width="11.57421875" style="0" bestFit="1" customWidth="1"/>
  </cols>
  <sheetData>
    <row r="1" spans="8:9" ht="15">
      <c r="H1" s="41" t="s">
        <v>55</v>
      </c>
      <c r="I1" t="s">
        <v>56</v>
      </c>
    </row>
    <row r="2" spans="1:17" ht="57.75" customHeight="1">
      <c r="A2" s="145" t="s">
        <v>57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6" ht="42.75" customHeight="1">
      <c r="A3" s="42"/>
      <c r="C3" s="43" t="s">
        <v>38</v>
      </c>
      <c r="M3" s="44"/>
      <c r="N3" s="44"/>
      <c r="O3" s="44"/>
      <c r="P3" s="44"/>
    </row>
    <row r="4" spans="1:17" ht="48" customHeight="1">
      <c r="A4" s="22" t="s">
        <v>7</v>
      </c>
      <c r="B4" s="23" t="s">
        <v>58</v>
      </c>
      <c r="C4" s="22" t="s">
        <v>59</v>
      </c>
      <c r="D4" s="22" t="s">
        <v>60</v>
      </c>
      <c r="E4" s="22" t="s">
        <v>7</v>
      </c>
      <c r="F4" s="22" t="s">
        <v>61</v>
      </c>
      <c r="G4" s="22" t="s">
        <v>62</v>
      </c>
      <c r="H4" s="22" t="s">
        <v>63</v>
      </c>
      <c r="I4" s="22" t="s">
        <v>64</v>
      </c>
      <c r="J4" s="23" t="s">
        <v>65</v>
      </c>
      <c r="K4" s="23" t="s">
        <v>66</v>
      </c>
      <c r="L4" s="23" t="s">
        <v>67</v>
      </c>
      <c r="M4" s="23" t="s">
        <v>68</v>
      </c>
      <c r="N4" s="23" t="s">
        <v>69</v>
      </c>
      <c r="O4" s="23" t="s">
        <v>0</v>
      </c>
      <c r="P4" s="23" t="s">
        <v>70</v>
      </c>
      <c r="Q4" s="23" t="s">
        <v>71</v>
      </c>
    </row>
    <row r="5" spans="1:16" s="4" customFormat="1" ht="32.25" customHeight="1">
      <c r="A5" s="45"/>
      <c r="B5" s="46"/>
      <c r="C5" s="47" t="s">
        <v>72</v>
      </c>
      <c r="D5" s="45"/>
      <c r="E5" s="45"/>
      <c r="F5" s="45"/>
      <c r="G5" s="45"/>
      <c r="H5" s="45"/>
      <c r="I5" s="45"/>
      <c r="J5" s="46"/>
      <c r="K5" s="46"/>
      <c r="L5" s="46"/>
      <c r="M5" s="46"/>
      <c r="N5" s="46"/>
      <c r="O5" s="46"/>
      <c r="P5" s="46"/>
    </row>
    <row r="6" spans="1:17" ht="15.75">
      <c r="A6" s="48">
        <v>1</v>
      </c>
      <c r="B6" s="49"/>
      <c r="C6" s="50" t="s">
        <v>73</v>
      </c>
      <c r="D6" s="50" t="s">
        <v>74</v>
      </c>
      <c r="E6" s="51">
        <v>69</v>
      </c>
      <c r="F6" s="52" t="s">
        <v>75</v>
      </c>
      <c r="G6" s="52" t="s">
        <v>76</v>
      </c>
      <c r="H6" s="52">
        <v>12</v>
      </c>
      <c r="I6" s="52" t="s">
        <v>77</v>
      </c>
      <c r="J6" s="52">
        <v>2006</v>
      </c>
      <c r="K6" s="53">
        <v>0.003472222222222222</v>
      </c>
      <c r="L6" s="53">
        <v>0.01673611111111111</v>
      </c>
      <c r="M6" s="53">
        <f aca="true" t="shared" si="0" ref="M6:M17">L6-K6</f>
        <v>0.01326388888888889</v>
      </c>
      <c r="N6" s="48">
        <v>0</v>
      </c>
      <c r="O6" s="48">
        <v>1</v>
      </c>
      <c r="P6" s="23">
        <v>100</v>
      </c>
      <c r="Q6" s="52" t="s">
        <v>78</v>
      </c>
    </row>
    <row r="7" spans="1:19" ht="15.75">
      <c r="A7" s="48">
        <v>2</v>
      </c>
      <c r="B7" s="54" t="s">
        <v>55</v>
      </c>
      <c r="C7" s="50" t="s">
        <v>79</v>
      </c>
      <c r="D7" s="50" t="s">
        <v>80</v>
      </c>
      <c r="E7" s="51">
        <v>63</v>
      </c>
      <c r="F7" s="52" t="s">
        <v>78</v>
      </c>
      <c r="G7" s="52" t="s">
        <v>76</v>
      </c>
      <c r="H7" s="52">
        <v>12</v>
      </c>
      <c r="I7" s="52">
        <v>0</v>
      </c>
      <c r="J7" s="48">
        <v>2005</v>
      </c>
      <c r="K7" s="53">
        <v>0.007638888888888889</v>
      </c>
      <c r="L7" s="53">
        <v>0.022523148148148143</v>
      </c>
      <c r="M7" s="53">
        <f t="shared" si="0"/>
        <v>0.014884259259259253</v>
      </c>
      <c r="N7" s="48">
        <v>0</v>
      </c>
      <c r="O7" s="48">
        <v>2</v>
      </c>
      <c r="P7" s="48">
        <v>112</v>
      </c>
      <c r="Q7" s="52" t="s">
        <v>75</v>
      </c>
      <c r="S7" s="55"/>
    </row>
    <row r="8" spans="1:19" ht="14.25" customHeight="1">
      <c r="A8" s="48">
        <v>3</v>
      </c>
      <c r="B8" s="56"/>
      <c r="C8" s="25" t="s">
        <v>81</v>
      </c>
      <c r="D8" s="25" t="s">
        <v>29</v>
      </c>
      <c r="E8" s="57">
        <v>22</v>
      </c>
      <c r="F8" s="52" t="s">
        <v>82</v>
      </c>
      <c r="G8" s="52" t="s">
        <v>76</v>
      </c>
      <c r="H8" s="52">
        <v>12</v>
      </c>
      <c r="I8" s="52" t="s">
        <v>77</v>
      </c>
      <c r="J8" s="58">
        <v>2007</v>
      </c>
      <c r="K8" s="53">
        <v>0</v>
      </c>
      <c r="L8" s="53">
        <v>0.016493055555555556</v>
      </c>
      <c r="M8" s="53">
        <f t="shared" si="0"/>
        <v>0.016493055555555556</v>
      </c>
      <c r="N8" s="48">
        <v>0</v>
      </c>
      <c r="O8" s="48">
        <v>3</v>
      </c>
      <c r="P8" s="48" t="s">
        <v>43</v>
      </c>
      <c r="Q8" s="56"/>
      <c r="S8" s="59"/>
    </row>
    <row r="9" spans="1:17" ht="15.75">
      <c r="A9" s="48">
        <v>4</v>
      </c>
      <c r="B9" s="56"/>
      <c r="C9" s="60" t="s">
        <v>83</v>
      </c>
      <c r="D9" s="61" t="s">
        <v>34</v>
      </c>
      <c r="E9" s="51">
        <v>74</v>
      </c>
      <c r="F9" s="52" t="s">
        <v>84</v>
      </c>
      <c r="G9" s="52" t="s">
        <v>76</v>
      </c>
      <c r="H9" s="52">
        <v>12</v>
      </c>
      <c r="I9" s="52" t="s">
        <v>77</v>
      </c>
      <c r="J9" s="52">
        <v>2006</v>
      </c>
      <c r="K9" s="53">
        <v>0.0006944444444444445</v>
      </c>
      <c r="L9" s="53">
        <v>0.018090277777777778</v>
      </c>
      <c r="M9" s="53">
        <f t="shared" si="0"/>
        <v>0.017395833333333333</v>
      </c>
      <c r="N9" s="48">
        <v>0</v>
      </c>
      <c r="O9" s="48">
        <v>4</v>
      </c>
      <c r="P9" s="48"/>
      <c r="Q9" s="56"/>
    </row>
    <row r="10" spans="1:17" ht="15.75">
      <c r="A10" s="48">
        <v>5</v>
      </c>
      <c r="B10" s="49"/>
      <c r="C10" s="50" t="s">
        <v>85</v>
      </c>
      <c r="D10" s="50" t="s">
        <v>80</v>
      </c>
      <c r="E10" s="51">
        <v>67</v>
      </c>
      <c r="F10" s="52" t="s">
        <v>84</v>
      </c>
      <c r="G10" s="52" t="s">
        <v>76</v>
      </c>
      <c r="H10" s="52">
        <v>12</v>
      </c>
      <c r="I10" s="52">
        <v>0</v>
      </c>
      <c r="J10" s="52">
        <v>2005</v>
      </c>
      <c r="K10" s="53">
        <v>0.004861111111111111</v>
      </c>
      <c r="L10" s="53">
        <v>0.022361111111111113</v>
      </c>
      <c r="M10" s="53">
        <f t="shared" si="0"/>
        <v>0.0175</v>
      </c>
      <c r="N10" s="48">
        <v>0</v>
      </c>
      <c r="O10" s="48">
        <v>5</v>
      </c>
      <c r="P10" s="48"/>
      <c r="Q10" s="56"/>
    </row>
    <row r="11" spans="1:19" ht="15.75">
      <c r="A11" s="48">
        <v>6</v>
      </c>
      <c r="B11" s="56"/>
      <c r="C11" s="50" t="s">
        <v>86</v>
      </c>
      <c r="D11" s="50" t="s">
        <v>4</v>
      </c>
      <c r="E11" s="51">
        <v>45</v>
      </c>
      <c r="F11" s="58" t="s">
        <v>84</v>
      </c>
      <c r="G11" s="52" t="s">
        <v>76</v>
      </c>
      <c r="H11" s="52">
        <v>12</v>
      </c>
      <c r="I11" s="52">
        <v>0</v>
      </c>
      <c r="J11" s="52">
        <v>2006</v>
      </c>
      <c r="K11" s="53">
        <v>0.004166666666666667</v>
      </c>
      <c r="L11" s="53">
        <v>0.024826388888888887</v>
      </c>
      <c r="M11" s="53">
        <f t="shared" si="0"/>
        <v>0.02065972222222222</v>
      </c>
      <c r="N11" s="48">
        <v>0</v>
      </c>
      <c r="O11" s="48">
        <v>6</v>
      </c>
      <c r="P11" s="48"/>
      <c r="Q11" s="56"/>
      <c r="S11" s="55"/>
    </row>
    <row r="12" spans="1:17" ht="15.75">
      <c r="A12" s="48">
        <v>7</v>
      </c>
      <c r="B12" s="56"/>
      <c r="C12" s="60" t="s">
        <v>87</v>
      </c>
      <c r="D12" s="50" t="s">
        <v>34</v>
      </c>
      <c r="E12" s="51">
        <v>76</v>
      </c>
      <c r="F12" s="52" t="s">
        <v>84</v>
      </c>
      <c r="G12" s="52" t="s">
        <v>76</v>
      </c>
      <c r="H12" s="52">
        <v>12</v>
      </c>
      <c r="I12" s="52" t="s">
        <v>77</v>
      </c>
      <c r="J12" s="52">
        <v>2005</v>
      </c>
      <c r="K12" s="53">
        <v>0.0020833333333333333</v>
      </c>
      <c r="L12" s="53">
        <v>0.02292824074074074</v>
      </c>
      <c r="M12" s="53">
        <f t="shared" si="0"/>
        <v>0.020844907407407406</v>
      </c>
      <c r="N12" s="48">
        <v>0</v>
      </c>
      <c r="O12" s="48">
        <v>7</v>
      </c>
      <c r="P12" s="48"/>
      <c r="Q12" s="56"/>
    </row>
    <row r="13" spans="1:17" ht="15.75">
      <c r="A13" s="48">
        <v>8</v>
      </c>
      <c r="B13" s="56"/>
      <c r="C13" s="60" t="s">
        <v>88</v>
      </c>
      <c r="D13" s="50" t="s">
        <v>89</v>
      </c>
      <c r="E13" s="51">
        <v>80</v>
      </c>
      <c r="F13" s="52" t="s">
        <v>82</v>
      </c>
      <c r="G13" s="52" t="s">
        <v>76</v>
      </c>
      <c r="H13" s="52">
        <v>12</v>
      </c>
      <c r="I13" s="52" t="s">
        <v>77</v>
      </c>
      <c r="J13" s="52">
        <v>2005</v>
      </c>
      <c r="K13" s="53">
        <v>0.002777777777777778</v>
      </c>
      <c r="L13" s="53">
        <v>0.024733796296296295</v>
      </c>
      <c r="M13" s="53">
        <f t="shared" si="0"/>
        <v>0.021956018518518517</v>
      </c>
      <c r="N13" s="48">
        <v>0</v>
      </c>
      <c r="O13" s="48">
        <v>8</v>
      </c>
      <c r="P13" s="48"/>
      <c r="Q13" s="56"/>
    </row>
    <row r="14" spans="1:17" ht="15.75">
      <c r="A14" s="48">
        <v>9</v>
      </c>
      <c r="B14" s="56"/>
      <c r="C14" s="50" t="s">
        <v>90</v>
      </c>
      <c r="D14" s="50" t="s">
        <v>30</v>
      </c>
      <c r="E14" s="51">
        <v>10</v>
      </c>
      <c r="F14" s="52" t="s">
        <v>82</v>
      </c>
      <c r="G14" s="52" t="s">
        <v>76</v>
      </c>
      <c r="H14" s="52">
        <v>12</v>
      </c>
      <c r="I14" s="52" t="s">
        <v>77</v>
      </c>
      <c r="J14" s="48">
        <v>2006</v>
      </c>
      <c r="K14" s="53">
        <v>0.005555555555555556</v>
      </c>
      <c r="L14" s="53">
        <v>0.02809027777777778</v>
      </c>
      <c r="M14" s="53">
        <f t="shared" si="0"/>
        <v>0.022534722222222223</v>
      </c>
      <c r="N14" s="48">
        <v>0</v>
      </c>
      <c r="O14" s="48">
        <v>9</v>
      </c>
      <c r="P14" s="48"/>
      <c r="Q14" s="56"/>
    </row>
    <row r="15" spans="1:17" ht="15.75">
      <c r="A15" s="48">
        <v>10</v>
      </c>
      <c r="B15" s="49"/>
      <c r="C15" s="50" t="s">
        <v>91</v>
      </c>
      <c r="D15" s="50" t="s">
        <v>33</v>
      </c>
      <c r="E15" s="51">
        <v>58</v>
      </c>
      <c r="F15" s="52" t="s">
        <v>84</v>
      </c>
      <c r="G15" s="52" t="s">
        <v>76</v>
      </c>
      <c r="H15" s="52">
        <v>12</v>
      </c>
      <c r="I15" s="52" t="s">
        <v>77</v>
      </c>
      <c r="J15" s="52">
        <v>2005</v>
      </c>
      <c r="K15" s="53">
        <v>0.006944444444444444</v>
      </c>
      <c r="L15" s="53">
        <v>0.030428240740740742</v>
      </c>
      <c r="M15" s="53">
        <f t="shared" si="0"/>
        <v>0.023483796296296298</v>
      </c>
      <c r="N15" s="48">
        <v>0</v>
      </c>
      <c r="O15" s="48">
        <v>10</v>
      </c>
      <c r="P15" s="48"/>
      <c r="Q15" s="56"/>
    </row>
    <row r="16" spans="1:17" ht="15.75">
      <c r="A16" s="48">
        <v>11</v>
      </c>
      <c r="B16" s="49"/>
      <c r="C16" s="50" t="s">
        <v>92</v>
      </c>
      <c r="D16" s="50" t="s">
        <v>4</v>
      </c>
      <c r="E16" s="51">
        <v>49</v>
      </c>
      <c r="F16" s="58" t="s">
        <v>84</v>
      </c>
      <c r="G16" s="52" t="s">
        <v>76</v>
      </c>
      <c r="H16" s="52">
        <v>12</v>
      </c>
      <c r="I16" s="52">
        <v>0</v>
      </c>
      <c r="J16" s="52">
        <v>2006</v>
      </c>
      <c r="K16" s="53">
        <v>0.001388888888888889</v>
      </c>
      <c r="L16" s="53">
        <v>0.028993055555555553</v>
      </c>
      <c r="M16" s="53">
        <f t="shared" si="0"/>
        <v>0.027604166666666666</v>
      </c>
      <c r="N16" s="48">
        <v>0</v>
      </c>
      <c r="O16" s="48">
        <v>11</v>
      </c>
      <c r="P16" s="48"/>
      <c r="Q16" s="56"/>
    </row>
    <row r="17" spans="1:17" ht="15.75">
      <c r="A17" s="48">
        <v>12</v>
      </c>
      <c r="B17" s="56"/>
      <c r="C17" s="50" t="s">
        <v>93</v>
      </c>
      <c r="D17" s="50" t="s">
        <v>80</v>
      </c>
      <c r="E17" s="51">
        <v>71</v>
      </c>
      <c r="F17" s="52" t="s">
        <v>78</v>
      </c>
      <c r="G17" s="52" t="s">
        <v>76</v>
      </c>
      <c r="H17" s="52">
        <v>12</v>
      </c>
      <c r="I17" s="52">
        <v>0</v>
      </c>
      <c r="J17" s="48">
        <v>2006</v>
      </c>
      <c r="K17" s="53">
        <v>0.0062499999999999995</v>
      </c>
      <c r="L17" s="53">
        <v>0.03736111111111111</v>
      </c>
      <c r="M17" s="53">
        <f t="shared" si="0"/>
        <v>0.03111111111111111</v>
      </c>
      <c r="N17" s="48">
        <v>0</v>
      </c>
      <c r="O17" s="48">
        <v>12</v>
      </c>
      <c r="P17" s="48"/>
      <c r="Q17" s="56"/>
    </row>
    <row r="18" spans="1:16" ht="25.5" customHeight="1">
      <c r="A18" s="62"/>
      <c r="B18" s="4"/>
      <c r="C18" s="63" t="s">
        <v>193</v>
      </c>
      <c r="D18" s="64"/>
      <c r="E18" s="65"/>
      <c r="F18" s="66"/>
      <c r="G18" s="66"/>
      <c r="H18" s="66"/>
      <c r="I18" s="66"/>
      <c r="J18" s="62"/>
      <c r="K18" s="67"/>
      <c r="L18" s="67"/>
      <c r="M18" s="67"/>
      <c r="N18" s="62"/>
      <c r="O18" s="62"/>
      <c r="P18" s="62"/>
    </row>
    <row r="19" spans="1:16" ht="15.75">
      <c r="A19" s="62"/>
      <c r="B19" s="4"/>
      <c r="C19" s="68" t="s">
        <v>194</v>
      </c>
      <c r="D19" s="64"/>
      <c r="E19" s="65"/>
      <c r="F19" s="66"/>
      <c r="G19" s="66"/>
      <c r="H19" s="66"/>
      <c r="I19" s="66"/>
      <c r="J19" s="62"/>
      <c r="K19" s="67"/>
      <c r="L19" s="67"/>
      <c r="M19" s="67"/>
      <c r="N19" s="62"/>
      <c r="O19" s="62"/>
      <c r="P19" s="62"/>
    </row>
    <row r="20" spans="1:16" ht="15.75">
      <c r="A20" s="62"/>
      <c r="B20" s="4"/>
      <c r="C20" s="68" t="s">
        <v>195</v>
      </c>
      <c r="D20" s="64"/>
      <c r="E20" s="65"/>
      <c r="F20" s="66"/>
      <c r="G20" s="66"/>
      <c r="H20" s="66"/>
      <c r="I20" s="66"/>
      <c r="J20" s="62"/>
      <c r="K20" s="67"/>
      <c r="L20" s="67"/>
      <c r="M20" s="67"/>
      <c r="N20" s="62"/>
      <c r="O20" s="62"/>
      <c r="P20" s="62"/>
    </row>
    <row r="21" spans="1:16" s="4" customFormat="1" ht="31.5" customHeight="1">
      <c r="A21" s="69"/>
      <c r="C21" s="47" t="s">
        <v>94</v>
      </c>
      <c r="D21" s="64"/>
      <c r="E21" s="65"/>
      <c r="F21" s="66"/>
      <c r="G21" s="66"/>
      <c r="H21" s="66"/>
      <c r="I21" s="66"/>
      <c r="J21" s="66"/>
      <c r="K21" s="67"/>
      <c r="L21" s="67"/>
      <c r="M21" s="67"/>
      <c r="N21" s="62"/>
      <c r="O21" s="62"/>
      <c r="P21" s="62"/>
    </row>
    <row r="22" spans="1:17" ht="15.75">
      <c r="A22" s="48">
        <v>1</v>
      </c>
      <c r="B22" s="49"/>
      <c r="C22" s="50" t="s">
        <v>95</v>
      </c>
      <c r="D22" s="50" t="s">
        <v>80</v>
      </c>
      <c r="E22" s="51">
        <v>65</v>
      </c>
      <c r="F22" s="52" t="s">
        <v>78</v>
      </c>
      <c r="G22" s="52" t="s">
        <v>96</v>
      </c>
      <c r="H22" s="52">
        <v>12</v>
      </c>
      <c r="I22" s="52">
        <v>0</v>
      </c>
      <c r="J22" s="48">
        <v>2006</v>
      </c>
      <c r="K22" s="53">
        <v>0</v>
      </c>
      <c r="L22" s="53">
        <v>0.014166666666666666</v>
      </c>
      <c r="M22" s="53">
        <f aca="true" t="shared" si="1" ref="M22:M39">L22-K22</f>
        <v>0.014166666666666666</v>
      </c>
      <c r="N22" s="48">
        <v>0</v>
      </c>
      <c r="O22" s="48">
        <v>1</v>
      </c>
      <c r="P22" s="48">
        <v>100</v>
      </c>
      <c r="Q22" s="52" t="s">
        <v>75</v>
      </c>
    </row>
    <row r="23" spans="1:19" ht="15.75">
      <c r="A23" s="48">
        <v>2</v>
      </c>
      <c r="B23" s="56"/>
      <c r="C23" s="50" t="s">
        <v>97</v>
      </c>
      <c r="D23" s="50" t="s">
        <v>98</v>
      </c>
      <c r="E23" s="51">
        <v>52</v>
      </c>
      <c r="F23" s="52" t="s">
        <v>84</v>
      </c>
      <c r="G23" s="52" t="s">
        <v>96</v>
      </c>
      <c r="H23" s="52">
        <v>12</v>
      </c>
      <c r="I23" s="52" t="s">
        <v>77</v>
      </c>
      <c r="J23" s="48">
        <v>2005</v>
      </c>
      <c r="K23" s="53">
        <v>0.001388888888888889</v>
      </c>
      <c r="L23" s="53">
        <v>0.017291666666666667</v>
      </c>
      <c r="M23" s="53">
        <f t="shared" si="1"/>
        <v>0.01590277777777778</v>
      </c>
      <c r="N23" s="48">
        <v>0</v>
      </c>
      <c r="O23" s="48">
        <v>2</v>
      </c>
      <c r="P23" s="48" t="s">
        <v>43</v>
      </c>
      <c r="Q23" s="52"/>
      <c r="S23" s="55"/>
    </row>
    <row r="24" spans="1:19" ht="15.75">
      <c r="A24" s="48">
        <v>3</v>
      </c>
      <c r="B24" s="56"/>
      <c r="C24" s="50" t="s">
        <v>99</v>
      </c>
      <c r="D24" s="25" t="s">
        <v>29</v>
      </c>
      <c r="E24" s="51">
        <v>18</v>
      </c>
      <c r="F24" s="52" t="s">
        <v>82</v>
      </c>
      <c r="G24" s="52" t="s">
        <v>96</v>
      </c>
      <c r="H24" s="52">
        <v>12</v>
      </c>
      <c r="I24" s="52" t="s">
        <v>77</v>
      </c>
      <c r="J24" s="52">
        <v>2005</v>
      </c>
      <c r="K24" s="53">
        <v>0.006944444444444444</v>
      </c>
      <c r="L24" s="53">
        <v>0.02532407407407408</v>
      </c>
      <c r="M24" s="53">
        <f t="shared" si="1"/>
        <v>0.018379629629629635</v>
      </c>
      <c r="N24" s="48">
        <v>0</v>
      </c>
      <c r="O24" s="48">
        <v>3</v>
      </c>
      <c r="P24" s="48"/>
      <c r="Q24" s="56"/>
      <c r="S24" s="55"/>
    </row>
    <row r="25" spans="1:17" ht="15.75">
      <c r="A25" s="48">
        <v>4</v>
      </c>
      <c r="B25" s="56"/>
      <c r="C25" s="50" t="s">
        <v>100</v>
      </c>
      <c r="D25" s="50" t="s">
        <v>89</v>
      </c>
      <c r="E25" s="51">
        <v>79</v>
      </c>
      <c r="F25" s="52" t="s">
        <v>82</v>
      </c>
      <c r="G25" s="52" t="s">
        <v>96</v>
      </c>
      <c r="H25" s="52">
        <v>12</v>
      </c>
      <c r="I25" s="52" t="s">
        <v>77</v>
      </c>
      <c r="J25" s="52">
        <v>2007</v>
      </c>
      <c r="K25" s="53">
        <v>0.0020833333333333333</v>
      </c>
      <c r="L25" s="53">
        <v>0.022743055555555555</v>
      </c>
      <c r="M25" s="53">
        <f t="shared" si="1"/>
        <v>0.02065972222222222</v>
      </c>
      <c r="N25" s="48">
        <v>0</v>
      </c>
      <c r="O25" s="48">
        <v>4</v>
      </c>
      <c r="P25" s="48"/>
      <c r="Q25" s="56"/>
    </row>
    <row r="26" spans="1:17" ht="15.75">
      <c r="A26" s="48">
        <v>5</v>
      </c>
      <c r="B26" s="56"/>
      <c r="C26" s="50" t="s">
        <v>101</v>
      </c>
      <c r="D26" s="50" t="s">
        <v>4</v>
      </c>
      <c r="E26" s="51">
        <v>48</v>
      </c>
      <c r="F26" s="58" t="s">
        <v>84</v>
      </c>
      <c r="G26" s="52" t="s">
        <v>96</v>
      </c>
      <c r="H26" s="52">
        <v>12</v>
      </c>
      <c r="I26" s="52">
        <v>0</v>
      </c>
      <c r="J26" s="52">
        <v>2005</v>
      </c>
      <c r="K26" s="53">
        <v>0.003472222222222222</v>
      </c>
      <c r="L26" s="53">
        <v>0.024560185185185185</v>
      </c>
      <c r="M26" s="53">
        <f t="shared" si="1"/>
        <v>0.02108796296296296</v>
      </c>
      <c r="N26" s="48">
        <v>0</v>
      </c>
      <c r="O26" s="48">
        <v>5</v>
      </c>
      <c r="P26" s="48"/>
      <c r="Q26" s="56"/>
    </row>
    <row r="27" spans="1:17" ht="15.75">
      <c r="A27" s="48">
        <v>6</v>
      </c>
      <c r="B27" s="56"/>
      <c r="C27" s="50" t="s">
        <v>102</v>
      </c>
      <c r="D27" s="50" t="s">
        <v>80</v>
      </c>
      <c r="E27" s="51">
        <v>72</v>
      </c>
      <c r="F27" s="52" t="s">
        <v>84</v>
      </c>
      <c r="G27" s="52" t="s">
        <v>96</v>
      </c>
      <c r="H27" s="52">
        <v>12</v>
      </c>
      <c r="I27" s="52">
        <v>0</v>
      </c>
      <c r="J27" s="52">
        <v>2006</v>
      </c>
      <c r="K27" s="53">
        <v>0.007638888888888889</v>
      </c>
      <c r="L27" s="53">
        <v>0.029456018518518517</v>
      </c>
      <c r="M27" s="53">
        <f t="shared" si="1"/>
        <v>0.021817129629629627</v>
      </c>
      <c r="N27" s="48">
        <v>0</v>
      </c>
      <c r="O27" s="48">
        <v>6</v>
      </c>
      <c r="P27" s="48"/>
      <c r="Q27" s="56"/>
    </row>
    <row r="28" spans="1:17" ht="15.75">
      <c r="A28" s="48">
        <v>7</v>
      </c>
      <c r="B28" s="54" t="s">
        <v>55</v>
      </c>
      <c r="C28" s="60" t="s">
        <v>103</v>
      </c>
      <c r="D28" s="50" t="s">
        <v>33</v>
      </c>
      <c r="E28" s="51">
        <v>57</v>
      </c>
      <c r="F28" s="52" t="s">
        <v>82</v>
      </c>
      <c r="G28" s="52" t="s">
        <v>96</v>
      </c>
      <c r="H28" s="52">
        <v>12</v>
      </c>
      <c r="I28" s="52" t="s">
        <v>77</v>
      </c>
      <c r="J28" s="52">
        <v>2005</v>
      </c>
      <c r="K28" s="53">
        <v>0.0006944444444444445</v>
      </c>
      <c r="L28" s="53">
        <v>0.022997685185185187</v>
      </c>
      <c r="M28" s="53">
        <f t="shared" si="1"/>
        <v>0.02230324074074074</v>
      </c>
      <c r="N28" s="48">
        <v>0</v>
      </c>
      <c r="O28" s="48">
        <v>7</v>
      </c>
      <c r="P28" s="48"/>
      <c r="Q28" s="56"/>
    </row>
    <row r="29" spans="1:17" ht="15.75">
      <c r="A29" s="48">
        <v>8</v>
      </c>
      <c r="B29" s="56"/>
      <c r="C29" s="50" t="s">
        <v>104</v>
      </c>
      <c r="D29" s="50" t="s">
        <v>34</v>
      </c>
      <c r="E29" s="51">
        <v>75</v>
      </c>
      <c r="F29" s="52" t="s">
        <v>82</v>
      </c>
      <c r="G29" s="52" t="s">
        <v>96</v>
      </c>
      <c r="H29" s="52">
        <v>12</v>
      </c>
      <c r="I29" s="52" t="s">
        <v>77</v>
      </c>
      <c r="J29" s="48">
        <v>2006</v>
      </c>
      <c r="K29" s="53">
        <v>0.004166666666666667</v>
      </c>
      <c r="L29" s="53">
        <v>0.026828703703703702</v>
      </c>
      <c r="M29" s="53">
        <f t="shared" si="1"/>
        <v>0.022662037037037036</v>
      </c>
      <c r="N29" s="48">
        <v>0</v>
      </c>
      <c r="O29" s="48">
        <v>8</v>
      </c>
      <c r="P29" s="48"/>
      <c r="Q29" s="56"/>
    </row>
    <row r="30" spans="1:17" ht="15.75">
      <c r="A30" s="48">
        <v>9</v>
      </c>
      <c r="B30" s="49"/>
      <c r="C30" s="50" t="s">
        <v>105</v>
      </c>
      <c r="D30" s="50" t="s">
        <v>30</v>
      </c>
      <c r="E30" s="51">
        <v>12</v>
      </c>
      <c r="F30" s="52" t="s">
        <v>82</v>
      </c>
      <c r="G30" s="52" t="s">
        <v>96</v>
      </c>
      <c r="H30" s="52">
        <v>12</v>
      </c>
      <c r="I30" s="52" t="s">
        <v>77</v>
      </c>
      <c r="J30" s="52">
        <v>2005</v>
      </c>
      <c r="K30" s="53">
        <v>0.009722222222222222</v>
      </c>
      <c r="L30" s="53">
        <v>0.03248842592592593</v>
      </c>
      <c r="M30" s="53">
        <f t="shared" si="1"/>
        <v>0.022766203703703705</v>
      </c>
      <c r="N30" s="48">
        <v>0</v>
      </c>
      <c r="O30" s="48">
        <v>9</v>
      </c>
      <c r="P30" s="48"/>
      <c r="Q30" s="56"/>
    </row>
    <row r="31" spans="1:17" ht="15.75">
      <c r="A31" s="48">
        <v>10</v>
      </c>
      <c r="B31" s="56"/>
      <c r="C31" s="50" t="s">
        <v>106</v>
      </c>
      <c r="D31" s="50" t="s">
        <v>33</v>
      </c>
      <c r="E31" s="51">
        <v>53</v>
      </c>
      <c r="F31" s="52" t="s">
        <v>82</v>
      </c>
      <c r="G31" s="52" t="s">
        <v>96</v>
      </c>
      <c r="H31" s="52">
        <v>12</v>
      </c>
      <c r="I31" s="52" t="s">
        <v>77</v>
      </c>
      <c r="J31" s="52">
        <v>2006</v>
      </c>
      <c r="K31" s="53">
        <v>0.011805555555555555</v>
      </c>
      <c r="L31" s="53">
        <v>0.03523148148148148</v>
      </c>
      <c r="M31" s="53">
        <f t="shared" si="1"/>
        <v>0.023425925925925926</v>
      </c>
      <c r="N31" s="48">
        <v>0</v>
      </c>
      <c r="O31" s="48">
        <v>10</v>
      </c>
      <c r="P31" s="48"/>
      <c r="Q31" s="56"/>
    </row>
    <row r="32" spans="1:17" ht="15.75">
      <c r="A32" s="48">
        <v>11</v>
      </c>
      <c r="B32" s="49"/>
      <c r="C32" s="50" t="s">
        <v>107</v>
      </c>
      <c r="D32" s="50" t="s">
        <v>4</v>
      </c>
      <c r="E32" s="51">
        <v>46</v>
      </c>
      <c r="F32" s="52" t="s">
        <v>82</v>
      </c>
      <c r="G32" s="52" t="s">
        <v>96</v>
      </c>
      <c r="H32" s="52">
        <v>12</v>
      </c>
      <c r="I32" s="52">
        <v>0</v>
      </c>
      <c r="J32" s="52">
        <v>2006</v>
      </c>
      <c r="K32" s="53">
        <v>0.004861111111111111</v>
      </c>
      <c r="L32" s="53">
        <v>0.032326388888888884</v>
      </c>
      <c r="M32" s="53">
        <f t="shared" si="1"/>
        <v>0.027465277777777772</v>
      </c>
      <c r="N32" s="48">
        <v>0</v>
      </c>
      <c r="O32" s="48">
        <v>11</v>
      </c>
      <c r="P32" s="48"/>
      <c r="Q32" s="56"/>
    </row>
    <row r="33" spans="1:17" ht="15.75">
      <c r="A33" s="48">
        <v>12</v>
      </c>
      <c r="B33" s="56"/>
      <c r="C33" s="50" t="s">
        <v>108</v>
      </c>
      <c r="D33" s="50" t="s">
        <v>4</v>
      </c>
      <c r="E33" s="51">
        <v>50</v>
      </c>
      <c r="F33" s="52" t="s">
        <v>82</v>
      </c>
      <c r="G33" s="52" t="s">
        <v>96</v>
      </c>
      <c r="H33" s="52">
        <v>12</v>
      </c>
      <c r="I33" s="52">
        <v>0</v>
      </c>
      <c r="J33" s="48">
        <v>2006</v>
      </c>
      <c r="K33" s="53">
        <v>0.011111111111111112</v>
      </c>
      <c r="L33" s="53">
        <v>0.04358796296296297</v>
      </c>
      <c r="M33" s="53">
        <f t="shared" si="1"/>
        <v>0.032476851851851854</v>
      </c>
      <c r="N33" s="48">
        <v>0</v>
      </c>
      <c r="O33" s="48">
        <v>12</v>
      </c>
      <c r="P33" s="48"/>
      <c r="Q33" s="56"/>
    </row>
    <row r="34" spans="1:17" ht="15.75">
      <c r="A34" s="48">
        <v>13</v>
      </c>
      <c r="B34" s="56"/>
      <c r="C34" s="50" t="s">
        <v>109</v>
      </c>
      <c r="D34" s="50" t="s">
        <v>80</v>
      </c>
      <c r="E34" s="51">
        <v>68</v>
      </c>
      <c r="F34" s="52" t="s">
        <v>84</v>
      </c>
      <c r="G34" s="52" t="s">
        <v>96</v>
      </c>
      <c r="H34" s="52">
        <v>12</v>
      </c>
      <c r="I34" s="52">
        <v>0</v>
      </c>
      <c r="J34" s="48">
        <v>2005</v>
      </c>
      <c r="K34" s="53">
        <v>0.010416666666666666</v>
      </c>
      <c r="L34" s="53">
        <v>0.048171296296296295</v>
      </c>
      <c r="M34" s="53">
        <f t="shared" si="1"/>
        <v>0.03775462962962963</v>
      </c>
      <c r="N34" s="48">
        <v>0</v>
      </c>
      <c r="O34" s="48">
        <v>13</v>
      </c>
      <c r="P34" s="48"/>
      <c r="Q34" s="56"/>
    </row>
    <row r="35" spans="1:17" ht="15.75">
      <c r="A35" s="48">
        <v>14</v>
      </c>
      <c r="B35" s="56"/>
      <c r="C35" s="50" t="s">
        <v>110</v>
      </c>
      <c r="D35" s="50" t="s">
        <v>89</v>
      </c>
      <c r="E35" s="51">
        <v>77</v>
      </c>
      <c r="F35" s="52" t="s">
        <v>82</v>
      </c>
      <c r="G35" s="52" t="s">
        <v>96</v>
      </c>
      <c r="H35" s="52">
        <v>12</v>
      </c>
      <c r="I35" s="52" t="s">
        <v>77</v>
      </c>
      <c r="J35" s="52">
        <v>2006</v>
      </c>
      <c r="K35" s="53">
        <v>0.008333333333333333</v>
      </c>
      <c r="L35" s="53">
        <v>0.048310185185185185</v>
      </c>
      <c r="M35" s="53">
        <f t="shared" si="1"/>
        <v>0.039976851851851854</v>
      </c>
      <c r="N35" s="48">
        <v>0</v>
      </c>
      <c r="O35" s="48">
        <v>14</v>
      </c>
      <c r="P35" s="48"/>
      <c r="Q35" s="56"/>
    </row>
    <row r="36" spans="1:17" ht="15.75">
      <c r="A36" s="48">
        <v>15</v>
      </c>
      <c r="B36" s="49"/>
      <c r="C36" s="50" t="s">
        <v>111</v>
      </c>
      <c r="D36" s="50" t="s">
        <v>80</v>
      </c>
      <c r="E36" s="51">
        <v>64</v>
      </c>
      <c r="F36" s="52" t="s">
        <v>84</v>
      </c>
      <c r="G36" s="52" t="s">
        <v>96</v>
      </c>
      <c r="H36" s="52">
        <v>12</v>
      </c>
      <c r="I36" s="52">
        <v>0</v>
      </c>
      <c r="J36" s="48">
        <v>2005</v>
      </c>
      <c r="K36" s="53">
        <v>0.009027777777777779</v>
      </c>
      <c r="L36" s="53">
        <v>0.05420138888888889</v>
      </c>
      <c r="M36" s="53">
        <f t="shared" si="1"/>
        <v>0.04517361111111111</v>
      </c>
      <c r="N36" s="48">
        <v>0</v>
      </c>
      <c r="O36" s="48">
        <v>15</v>
      </c>
      <c r="P36" s="48"/>
      <c r="Q36" s="56"/>
    </row>
    <row r="37" spans="1:17" ht="15.75">
      <c r="A37" s="48">
        <v>16</v>
      </c>
      <c r="B37" s="56"/>
      <c r="C37" s="60" t="s">
        <v>112</v>
      </c>
      <c r="D37" s="50" t="s">
        <v>34</v>
      </c>
      <c r="E37" s="51">
        <v>73</v>
      </c>
      <c r="F37" s="52" t="s">
        <v>84</v>
      </c>
      <c r="G37" s="52" t="s">
        <v>96</v>
      </c>
      <c r="H37" s="52">
        <v>12</v>
      </c>
      <c r="I37" s="52" t="s">
        <v>77</v>
      </c>
      <c r="J37" s="52">
        <v>2006</v>
      </c>
      <c r="K37" s="53">
        <v>0.002777777777777778</v>
      </c>
      <c r="L37" s="53">
        <v>0.017037037037037038</v>
      </c>
      <c r="M37" s="53">
        <f t="shared" si="1"/>
        <v>0.01425925925925926</v>
      </c>
      <c r="N37" s="70">
        <v>1</v>
      </c>
      <c r="O37" s="48">
        <v>16</v>
      </c>
      <c r="P37" s="48"/>
      <c r="Q37" s="56"/>
    </row>
    <row r="38" spans="1:17" ht="15.75">
      <c r="A38" s="48">
        <v>17</v>
      </c>
      <c r="B38" s="56"/>
      <c r="C38" s="50" t="s">
        <v>113</v>
      </c>
      <c r="D38" s="50" t="s">
        <v>114</v>
      </c>
      <c r="E38" s="51">
        <v>34</v>
      </c>
      <c r="F38" s="52" t="s">
        <v>75</v>
      </c>
      <c r="G38" s="52" t="s">
        <v>96</v>
      </c>
      <c r="H38" s="52">
        <v>12</v>
      </c>
      <c r="I38" s="52">
        <v>0</v>
      </c>
      <c r="J38" s="48">
        <v>2005</v>
      </c>
      <c r="K38" s="53">
        <v>0.005555555555555556</v>
      </c>
      <c r="L38" s="53">
        <v>0.020555555555555556</v>
      </c>
      <c r="M38" s="53">
        <f t="shared" si="1"/>
        <v>0.015</v>
      </c>
      <c r="N38" s="48">
        <v>1</v>
      </c>
      <c r="O38" s="48">
        <v>17</v>
      </c>
      <c r="P38" s="48"/>
      <c r="Q38" s="56"/>
    </row>
    <row r="39" spans="1:17" ht="15.75">
      <c r="A39" s="48">
        <v>18</v>
      </c>
      <c r="B39" s="49"/>
      <c r="C39" s="60" t="s">
        <v>115</v>
      </c>
      <c r="D39" s="50" t="s">
        <v>89</v>
      </c>
      <c r="E39" s="51">
        <v>78</v>
      </c>
      <c r="F39" s="52" t="s">
        <v>82</v>
      </c>
      <c r="G39" s="52" t="s">
        <v>96</v>
      </c>
      <c r="H39" s="52">
        <v>12</v>
      </c>
      <c r="I39" s="52" t="s">
        <v>77</v>
      </c>
      <c r="J39" s="52">
        <v>2006</v>
      </c>
      <c r="K39" s="53">
        <v>0.0062499999999999995</v>
      </c>
      <c r="L39" s="53">
        <v>0.03635416666666667</v>
      </c>
      <c r="M39" s="53">
        <f t="shared" si="1"/>
        <v>0.030104166666666668</v>
      </c>
      <c r="N39" s="71">
        <v>1</v>
      </c>
      <c r="O39" s="48">
        <v>18</v>
      </c>
      <c r="P39" s="48"/>
      <c r="Q39" s="56"/>
    </row>
    <row r="40" spans="1:16" ht="24" customHeight="1">
      <c r="A40" s="62"/>
      <c r="B40" s="69"/>
      <c r="C40" s="132" t="s">
        <v>191</v>
      </c>
      <c r="D40" s="64"/>
      <c r="E40" s="65"/>
      <c r="F40" s="66"/>
      <c r="G40" s="66"/>
      <c r="H40" s="66"/>
      <c r="I40" s="66"/>
      <c r="J40" s="66"/>
      <c r="K40" s="67"/>
      <c r="L40" s="67"/>
      <c r="M40" s="67"/>
      <c r="N40" s="72"/>
      <c r="O40" s="62"/>
      <c r="P40" s="62"/>
    </row>
    <row r="41" spans="1:16" ht="15.75">
      <c r="A41" s="62"/>
      <c r="B41" s="69"/>
      <c r="C41" s="73" t="s">
        <v>192</v>
      </c>
      <c r="D41" s="64"/>
      <c r="E41" s="65"/>
      <c r="F41" s="66"/>
      <c r="G41" s="66"/>
      <c r="H41" s="66"/>
      <c r="I41" s="66"/>
      <c r="J41" s="66"/>
      <c r="K41" s="67"/>
      <c r="L41" s="67"/>
      <c r="M41" s="67"/>
      <c r="N41" s="72"/>
      <c r="O41" s="62"/>
      <c r="P41" s="62"/>
    </row>
    <row r="42" spans="1:16" ht="15.75">
      <c r="A42" s="62"/>
      <c r="B42" s="69"/>
      <c r="C42" s="73"/>
      <c r="D42" s="64"/>
      <c r="E42" s="65"/>
      <c r="F42" s="66"/>
      <c r="G42" s="66"/>
      <c r="H42" s="66"/>
      <c r="I42" s="66"/>
      <c r="J42" s="66"/>
      <c r="K42" s="67"/>
      <c r="L42" s="67"/>
      <c r="M42" s="67"/>
      <c r="N42" s="72"/>
      <c r="O42" s="62"/>
      <c r="P42" s="62"/>
    </row>
    <row r="43" spans="1:16" s="4" customFormat="1" ht="32.25" customHeight="1">
      <c r="A43" s="69"/>
      <c r="C43" s="47" t="s">
        <v>116</v>
      </c>
      <c r="D43" s="64"/>
      <c r="E43" s="65"/>
      <c r="F43" s="66"/>
      <c r="G43" s="66"/>
      <c r="H43" s="66"/>
      <c r="I43" s="66"/>
      <c r="J43" s="66"/>
      <c r="K43" s="67"/>
      <c r="L43" s="67"/>
      <c r="M43" s="67"/>
      <c r="N43" s="62"/>
      <c r="O43" s="62"/>
      <c r="P43" s="62"/>
    </row>
    <row r="44" spans="1:17" ht="15.75">
      <c r="A44" s="1">
        <v>1</v>
      </c>
      <c r="B44" s="49"/>
      <c r="C44" s="50" t="s">
        <v>117</v>
      </c>
      <c r="D44" s="50" t="s">
        <v>4</v>
      </c>
      <c r="E44" s="51">
        <v>43</v>
      </c>
      <c r="F44" s="58">
        <v>2</v>
      </c>
      <c r="G44" s="52" t="s">
        <v>76</v>
      </c>
      <c r="H44" s="52">
        <v>14</v>
      </c>
      <c r="I44" s="70">
        <v>0</v>
      </c>
      <c r="J44" s="58">
        <v>2004</v>
      </c>
      <c r="K44" s="53">
        <v>0</v>
      </c>
      <c r="L44" s="53">
        <v>0.012905092592592591</v>
      </c>
      <c r="M44" s="53">
        <f aca="true" t="shared" si="2" ref="M44:M50">L44-K44</f>
        <v>0.012905092592592591</v>
      </c>
      <c r="N44" s="1">
        <v>0</v>
      </c>
      <c r="O44" s="1">
        <v>1</v>
      </c>
      <c r="P44" s="1"/>
      <c r="Q44" s="56"/>
    </row>
    <row r="45" spans="1:17" ht="15.75">
      <c r="A45" s="1">
        <v>2</v>
      </c>
      <c r="B45" s="49"/>
      <c r="C45" s="50" t="s">
        <v>118</v>
      </c>
      <c r="D45" s="50" t="s">
        <v>35</v>
      </c>
      <c r="E45" s="51">
        <v>2</v>
      </c>
      <c r="F45" s="52" t="s">
        <v>82</v>
      </c>
      <c r="G45" s="52" t="s">
        <v>76</v>
      </c>
      <c r="H45" s="52">
        <v>14</v>
      </c>
      <c r="I45" s="52" t="s">
        <v>77</v>
      </c>
      <c r="J45" s="48">
        <v>2004</v>
      </c>
      <c r="K45" s="53">
        <v>0.0006944444444444445</v>
      </c>
      <c r="L45" s="53">
        <v>0.018229166666666668</v>
      </c>
      <c r="M45" s="53">
        <f t="shared" si="2"/>
        <v>0.017534722222222222</v>
      </c>
      <c r="N45" s="1">
        <v>0</v>
      </c>
      <c r="O45" s="1">
        <v>2</v>
      </c>
      <c r="P45" s="1"/>
      <c r="Q45" s="56"/>
    </row>
    <row r="46" spans="1:17" ht="15.75">
      <c r="A46" s="1">
        <v>3</v>
      </c>
      <c r="B46" s="54" t="s">
        <v>55</v>
      </c>
      <c r="C46" s="50" t="s">
        <v>119</v>
      </c>
      <c r="D46" s="50" t="s">
        <v>36</v>
      </c>
      <c r="E46" s="51">
        <v>36</v>
      </c>
      <c r="F46" s="52" t="s">
        <v>82</v>
      </c>
      <c r="G46" s="52" t="s">
        <v>76</v>
      </c>
      <c r="H46" s="52">
        <v>14</v>
      </c>
      <c r="I46" s="52" t="s">
        <v>77</v>
      </c>
      <c r="J46" s="52">
        <v>2004</v>
      </c>
      <c r="K46" s="53">
        <v>0.001388888888888889</v>
      </c>
      <c r="L46" s="53">
        <v>0.023333333333333334</v>
      </c>
      <c r="M46" s="53">
        <f t="shared" si="2"/>
        <v>0.021944444444444447</v>
      </c>
      <c r="N46" s="1">
        <v>0</v>
      </c>
      <c r="O46" s="1">
        <v>3</v>
      </c>
      <c r="P46" s="1"/>
      <c r="Q46" s="56"/>
    </row>
    <row r="47" spans="1:17" ht="15.75">
      <c r="A47" s="1">
        <v>4</v>
      </c>
      <c r="B47" s="49"/>
      <c r="C47" s="74" t="s">
        <v>120</v>
      </c>
      <c r="D47" s="50" t="s">
        <v>121</v>
      </c>
      <c r="E47" s="51">
        <v>29</v>
      </c>
      <c r="F47" s="52" t="s">
        <v>84</v>
      </c>
      <c r="G47" s="52" t="s">
        <v>76</v>
      </c>
      <c r="H47" s="70">
        <v>14</v>
      </c>
      <c r="I47" s="52" t="s">
        <v>122</v>
      </c>
      <c r="J47" s="75">
        <v>2003</v>
      </c>
      <c r="K47" s="53">
        <v>0.002777777777777778</v>
      </c>
      <c r="L47" s="53">
        <v>0.026342592592592588</v>
      </c>
      <c r="M47" s="53">
        <f t="shared" si="2"/>
        <v>0.02356481481481481</v>
      </c>
      <c r="N47" s="1">
        <v>0</v>
      </c>
      <c r="O47" s="1">
        <v>4</v>
      </c>
      <c r="P47" s="1"/>
      <c r="Q47" s="56"/>
    </row>
    <row r="48" spans="1:17" ht="15.75">
      <c r="A48" s="1">
        <v>5</v>
      </c>
      <c r="B48" s="56"/>
      <c r="C48" s="25" t="s">
        <v>123</v>
      </c>
      <c r="D48" s="25" t="s">
        <v>29</v>
      </c>
      <c r="E48" s="57">
        <v>14</v>
      </c>
      <c r="F48" s="52" t="s">
        <v>82</v>
      </c>
      <c r="G48" s="75" t="s">
        <v>76</v>
      </c>
      <c r="H48" s="70">
        <v>14</v>
      </c>
      <c r="I48" s="52" t="s">
        <v>77</v>
      </c>
      <c r="J48" s="58">
        <v>2003</v>
      </c>
      <c r="K48" s="53">
        <v>0.004166666666666667</v>
      </c>
      <c r="L48" s="53">
        <v>0.032870370370370376</v>
      </c>
      <c r="M48" s="53">
        <f t="shared" si="2"/>
        <v>0.02870370370370371</v>
      </c>
      <c r="N48" s="1">
        <v>0</v>
      </c>
      <c r="O48" s="1">
        <v>5</v>
      </c>
      <c r="P48" s="1"/>
      <c r="Q48" s="56"/>
    </row>
    <row r="49" spans="1:17" ht="15.75">
      <c r="A49" s="1">
        <v>6</v>
      </c>
      <c r="B49" s="56"/>
      <c r="C49" s="50" t="s">
        <v>124</v>
      </c>
      <c r="D49" s="50" t="s">
        <v>35</v>
      </c>
      <c r="E49" s="51">
        <v>1</v>
      </c>
      <c r="F49" s="52" t="s">
        <v>82</v>
      </c>
      <c r="G49" s="52" t="s">
        <v>76</v>
      </c>
      <c r="H49" s="70">
        <v>14</v>
      </c>
      <c r="I49" s="52" t="s">
        <v>77</v>
      </c>
      <c r="J49" s="48">
        <v>2003</v>
      </c>
      <c r="K49" s="53">
        <v>0.003472222222222222</v>
      </c>
      <c r="L49" s="53">
        <v>0.03844907407407407</v>
      </c>
      <c r="M49" s="53">
        <f t="shared" si="2"/>
        <v>0.03497685185185185</v>
      </c>
      <c r="N49" s="1">
        <v>0</v>
      </c>
      <c r="O49" s="1">
        <v>6</v>
      </c>
      <c r="P49" s="1"/>
      <c r="Q49" s="56"/>
    </row>
    <row r="50" spans="1:17" ht="15.75">
      <c r="A50" s="1">
        <v>7</v>
      </c>
      <c r="B50" s="49"/>
      <c r="C50" s="50" t="s">
        <v>125</v>
      </c>
      <c r="D50" s="50" t="s">
        <v>34</v>
      </c>
      <c r="E50" s="51">
        <v>56</v>
      </c>
      <c r="F50" s="52" t="s">
        <v>84</v>
      </c>
      <c r="G50" s="52" t="s">
        <v>76</v>
      </c>
      <c r="H50" s="70">
        <v>14</v>
      </c>
      <c r="I50" s="52" t="s">
        <v>77</v>
      </c>
      <c r="J50" s="48">
        <v>2003</v>
      </c>
      <c r="K50" s="53">
        <v>0.0020833333333333333</v>
      </c>
      <c r="L50" s="53">
        <v>0.03706018518518519</v>
      </c>
      <c r="M50" s="53">
        <f t="shared" si="2"/>
        <v>0.034976851851851856</v>
      </c>
      <c r="N50" s="1">
        <v>0</v>
      </c>
      <c r="O50" s="1">
        <v>7</v>
      </c>
      <c r="P50" s="1"/>
      <c r="Q50" s="56"/>
    </row>
    <row r="51" spans="1:17" ht="24" customHeight="1">
      <c r="A51" s="5"/>
      <c r="B51" s="69"/>
      <c r="C51" s="144" t="s">
        <v>126</v>
      </c>
      <c r="D51" s="144"/>
      <c r="E51" s="65"/>
      <c r="F51" s="66"/>
      <c r="G51" s="66"/>
      <c r="H51" s="76"/>
      <c r="I51" s="66"/>
      <c r="J51" s="62"/>
      <c r="K51" s="67"/>
      <c r="L51" s="67"/>
      <c r="M51" s="67"/>
      <c r="N51" s="5"/>
      <c r="O51" s="5"/>
      <c r="P51" s="5"/>
      <c r="Q51" s="4"/>
    </row>
    <row r="52" spans="1:16" s="4" customFormat="1" ht="31.5" customHeight="1">
      <c r="A52" s="69"/>
      <c r="B52" s="69"/>
      <c r="C52" s="47" t="s">
        <v>127</v>
      </c>
      <c r="D52" s="64"/>
      <c r="E52" s="65"/>
      <c r="F52" s="66"/>
      <c r="G52" s="66"/>
      <c r="H52" s="76"/>
      <c r="I52" s="66"/>
      <c r="J52" s="62"/>
      <c r="K52" s="67"/>
      <c r="L52" s="67"/>
      <c r="M52" s="67"/>
      <c r="N52" s="5"/>
      <c r="O52" s="5"/>
      <c r="P52" s="5"/>
    </row>
    <row r="53" spans="1:17" ht="15.75">
      <c r="A53" s="1">
        <v>1</v>
      </c>
      <c r="B53" s="56"/>
      <c r="C53" s="50" t="s">
        <v>128</v>
      </c>
      <c r="D53" s="50" t="s">
        <v>80</v>
      </c>
      <c r="E53" s="51">
        <v>70</v>
      </c>
      <c r="F53" s="52" t="s">
        <v>75</v>
      </c>
      <c r="G53" s="52" t="s">
        <v>96</v>
      </c>
      <c r="H53" s="70">
        <v>14</v>
      </c>
      <c r="I53" s="70">
        <v>0</v>
      </c>
      <c r="J53" s="52">
        <v>2003</v>
      </c>
      <c r="K53" s="53">
        <v>0.004861111111111111</v>
      </c>
      <c r="L53" s="53">
        <v>0.017372685185185185</v>
      </c>
      <c r="M53" s="53">
        <f aca="true" t="shared" si="3" ref="M53:M67">L53-K53</f>
        <v>0.012511574074074074</v>
      </c>
      <c r="N53" s="1">
        <v>0</v>
      </c>
      <c r="O53" s="1">
        <v>1</v>
      </c>
      <c r="P53" s="1"/>
      <c r="Q53" s="52"/>
    </row>
    <row r="54" spans="1:19" ht="15.75">
      <c r="A54" s="1">
        <v>2</v>
      </c>
      <c r="B54" s="54" t="s">
        <v>55</v>
      </c>
      <c r="C54" s="50" t="s">
        <v>129</v>
      </c>
      <c r="D54" s="50" t="s">
        <v>30</v>
      </c>
      <c r="E54" s="51">
        <v>11</v>
      </c>
      <c r="F54" s="52" t="s">
        <v>82</v>
      </c>
      <c r="G54" s="52" t="s">
        <v>96</v>
      </c>
      <c r="H54" s="70">
        <v>14</v>
      </c>
      <c r="I54" s="52" t="s">
        <v>77</v>
      </c>
      <c r="J54" s="48">
        <v>2003</v>
      </c>
      <c r="K54" s="53">
        <v>0.0062499999999999995</v>
      </c>
      <c r="L54" s="53">
        <v>0.019178240740740742</v>
      </c>
      <c r="M54" s="53">
        <f t="shared" si="3"/>
        <v>0.012928240740740744</v>
      </c>
      <c r="N54" s="1">
        <v>0</v>
      </c>
      <c r="O54" s="1">
        <v>2</v>
      </c>
      <c r="P54" s="1"/>
      <c r="Q54" s="56"/>
      <c r="S54" s="55"/>
    </row>
    <row r="55" spans="1:19" ht="15.75">
      <c r="A55" s="1">
        <v>3</v>
      </c>
      <c r="B55" s="54" t="s">
        <v>55</v>
      </c>
      <c r="C55" s="50" t="s">
        <v>130</v>
      </c>
      <c r="D55" s="50" t="s">
        <v>31</v>
      </c>
      <c r="E55" s="51">
        <v>42</v>
      </c>
      <c r="F55" s="52" t="s">
        <v>82</v>
      </c>
      <c r="G55" s="52" t="s">
        <v>96</v>
      </c>
      <c r="H55" s="70">
        <v>14</v>
      </c>
      <c r="I55" s="52" t="s">
        <v>77</v>
      </c>
      <c r="J55" s="52">
        <v>2003</v>
      </c>
      <c r="K55" s="53">
        <v>0.006944444444444444</v>
      </c>
      <c r="L55" s="53">
        <v>0.024837962962962964</v>
      </c>
      <c r="M55" s="53">
        <f t="shared" si="3"/>
        <v>0.01789351851851852</v>
      </c>
      <c r="N55" s="1">
        <v>0</v>
      </c>
      <c r="O55" s="1">
        <v>3</v>
      </c>
      <c r="P55" s="1"/>
      <c r="Q55" s="56"/>
      <c r="S55" s="55"/>
    </row>
    <row r="56" spans="1:17" ht="15.75">
      <c r="A56" s="1">
        <v>4</v>
      </c>
      <c r="B56" s="49"/>
      <c r="C56" s="50" t="s">
        <v>131</v>
      </c>
      <c r="D56" s="50" t="s">
        <v>36</v>
      </c>
      <c r="E56" s="51">
        <v>38</v>
      </c>
      <c r="F56" s="52" t="s">
        <v>82</v>
      </c>
      <c r="G56" s="52" t="s">
        <v>96</v>
      </c>
      <c r="H56" s="70">
        <v>14</v>
      </c>
      <c r="I56" s="52" t="s">
        <v>77</v>
      </c>
      <c r="J56" s="52">
        <v>2003</v>
      </c>
      <c r="K56" s="53">
        <v>0.004166666666666667</v>
      </c>
      <c r="L56" s="53">
        <v>0.02478009259259259</v>
      </c>
      <c r="M56" s="53">
        <f t="shared" si="3"/>
        <v>0.020613425925925924</v>
      </c>
      <c r="N56" s="1">
        <v>0</v>
      </c>
      <c r="O56" s="1">
        <v>4</v>
      </c>
      <c r="P56" s="1"/>
      <c r="Q56" s="56"/>
    </row>
    <row r="57" spans="1:17" ht="15.75">
      <c r="A57" s="1">
        <v>5</v>
      </c>
      <c r="B57" s="49"/>
      <c r="C57" s="50" t="s">
        <v>132</v>
      </c>
      <c r="D57" s="50" t="s">
        <v>31</v>
      </c>
      <c r="E57" s="51">
        <v>41</v>
      </c>
      <c r="F57" s="52" t="s">
        <v>82</v>
      </c>
      <c r="G57" s="52" t="s">
        <v>96</v>
      </c>
      <c r="H57" s="70">
        <v>14</v>
      </c>
      <c r="I57" s="52" t="s">
        <v>77</v>
      </c>
      <c r="J57" s="52">
        <v>2003</v>
      </c>
      <c r="K57" s="53">
        <v>0.002777777777777778</v>
      </c>
      <c r="L57" s="53">
        <v>0.02372685185185185</v>
      </c>
      <c r="M57" s="53">
        <f t="shared" si="3"/>
        <v>0.02094907407407407</v>
      </c>
      <c r="N57" s="1">
        <v>0</v>
      </c>
      <c r="O57" s="1">
        <v>5</v>
      </c>
      <c r="P57" s="1"/>
      <c r="Q57" s="56"/>
    </row>
    <row r="58" spans="1:17" ht="15.75">
      <c r="A58" s="1">
        <v>6</v>
      </c>
      <c r="B58" s="54" t="s">
        <v>55</v>
      </c>
      <c r="C58" s="50" t="s">
        <v>133</v>
      </c>
      <c r="D58" s="50" t="s">
        <v>121</v>
      </c>
      <c r="E58" s="51">
        <v>31</v>
      </c>
      <c r="F58" s="52" t="s">
        <v>84</v>
      </c>
      <c r="G58" s="52" t="s">
        <v>96</v>
      </c>
      <c r="H58" s="70">
        <v>14</v>
      </c>
      <c r="I58" s="52" t="s">
        <v>122</v>
      </c>
      <c r="J58" s="52">
        <v>2003</v>
      </c>
      <c r="K58" s="53">
        <v>0.009027777777777779</v>
      </c>
      <c r="L58" s="53">
        <v>0.030567129629629628</v>
      </c>
      <c r="M58" s="53">
        <f t="shared" si="3"/>
        <v>0.02153935185185185</v>
      </c>
      <c r="N58" s="1">
        <v>0</v>
      </c>
      <c r="O58" s="1">
        <v>6</v>
      </c>
      <c r="P58" s="1"/>
      <c r="Q58" s="56"/>
    </row>
    <row r="59" spans="1:17" ht="15.75">
      <c r="A59" s="1">
        <v>7</v>
      </c>
      <c r="B59" s="56"/>
      <c r="C59" s="50" t="s">
        <v>134</v>
      </c>
      <c r="D59" s="50" t="s">
        <v>36</v>
      </c>
      <c r="E59" s="51">
        <v>37</v>
      </c>
      <c r="F59" s="52" t="s">
        <v>82</v>
      </c>
      <c r="G59" s="52" t="s">
        <v>96</v>
      </c>
      <c r="H59" s="70">
        <v>14</v>
      </c>
      <c r="I59" s="52" t="s">
        <v>77</v>
      </c>
      <c r="J59" s="52">
        <v>2003</v>
      </c>
      <c r="K59" s="53">
        <v>0.009722222222222222</v>
      </c>
      <c r="L59" s="53">
        <v>0.031481481481481485</v>
      </c>
      <c r="M59" s="53">
        <f t="shared" si="3"/>
        <v>0.021759259259259263</v>
      </c>
      <c r="N59" s="1">
        <v>0</v>
      </c>
      <c r="O59" s="1">
        <v>7</v>
      </c>
      <c r="P59" s="1"/>
      <c r="Q59" s="56"/>
    </row>
    <row r="60" spans="1:17" ht="15.75">
      <c r="A60" s="1">
        <v>8</v>
      </c>
      <c r="B60" s="49"/>
      <c r="C60" s="50" t="s">
        <v>135</v>
      </c>
      <c r="D60" s="25" t="s">
        <v>29</v>
      </c>
      <c r="E60" s="51">
        <v>13</v>
      </c>
      <c r="F60" s="52" t="s">
        <v>75</v>
      </c>
      <c r="G60" s="52" t="s">
        <v>96</v>
      </c>
      <c r="H60" s="52">
        <v>14</v>
      </c>
      <c r="I60" s="52" t="s">
        <v>77</v>
      </c>
      <c r="J60" s="52">
        <v>2004</v>
      </c>
      <c r="K60" s="53">
        <v>0</v>
      </c>
      <c r="L60" s="53">
        <v>0.02255787037037037</v>
      </c>
      <c r="M60" s="53">
        <f t="shared" si="3"/>
        <v>0.02255787037037037</v>
      </c>
      <c r="N60" s="1">
        <v>0</v>
      </c>
      <c r="O60" s="1">
        <v>8</v>
      </c>
      <c r="P60" s="1"/>
      <c r="Q60" s="56"/>
    </row>
    <row r="61" spans="1:17" ht="15.75">
      <c r="A61" s="1">
        <v>9</v>
      </c>
      <c r="B61" s="54" t="s">
        <v>55</v>
      </c>
      <c r="C61" s="50" t="s">
        <v>136</v>
      </c>
      <c r="D61" s="50" t="s">
        <v>36</v>
      </c>
      <c r="E61" s="51">
        <v>40</v>
      </c>
      <c r="F61" s="52" t="s">
        <v>82</v>
      </c>
      <c r="G61" s="52" t="s">
        <v>96</v>
      </c>
      <c r="H61" s="70">
        <v>14</v>
      </c>
      <c r="I61" s="52" t="s">
        <v>77</v>
      </c>
      <c r="J61" s="52">
        <v>2003</v>
      </c>
      <c r="K61" s="53">
        <v>0.008333333333333333</v>
      </c>
      <c r="L61" s="53">
        <v>0.032060185185185185</v>
      </c>
      <c r="M61" s="53">
        <f t="shared" si="3"/>
        <v>0.023726851851851853</v>
      </c>
      <c r="N61" s="1">
        <v>0</v>
      </c>
      <c r="O61" s="1">
        <v>9</v>
      </c>
      <c r="P61" s="1"/>
      <c r="Q61" s="56"/>
    </row>
    <row r="62" spans="1:17" ht="15.75">
      <c r="A62" s="1">
        <v>10</v>
      </c>
      <c r="B62" s="54" t="s">
        <v>55</v>
      </c>
      <c r="C62" s="50" t="s">
        <v>137</v>
      </c>
      <c r="D62" s="50" t="s">
        <v>35</v>
      </c>
      <c r="E62" s="51">
        <v>3</v>
      </c>
      <c r="F62" s="52" t="s">
        <v>82</v>
      </c>
      <c r="G62" s="52" t="s">
        <v>96</v>
      </c>
      <c r="H62" s="70">
        <v>14</v>
      </c>
      <c r="I62" s="52" t="s">
        <v>77</v>
      </c>
      <c r="J62" s="48">
        <v>2003</v>
      </c>
      <c r="K62" s="53">
        <v>0.003472222222222222</v>
      </c>
      <c r="L62" s="53">
        <v>0.027905092592592592</v>
      </c>
      <c r="M62" s="53">
        <f t="shared" si="3"/>
        <v>0.02443287037037037</v>
      </c>
      <c r="N62" s="1">
        <v>0</v>
      </c>
      <c r="O62" s="1">
        <v>10</v>
      </c>
      <c r="P62" s="1"/>
      <c r="Q62" s="56"/>
    </row>
    <row r="63" spans="1:17" ht="15.75">
      <c r="A63" s="1">
        <v>11</v>
      </c>
      <c r="B63" s="56"/>
      <c r="C63" s="50" t="s">
        <v>138</v>
      </c>
      <c r="D63" s="50" t="s">
        <v>30</v>
      </c>
      <c r="E63" s="51">
        <v>9</v>
      </c>
      <c r="F63" s="52" t="s">
        <v>82</v>
      </c>
      <c r="G63" s="52" t="s">
        <v>96</v>
      </c>
      <c r="H63" s="70">
        <v>14</v>
      </c>
      <c r="I63" s="52" t="s">
        <v>77</v>
      </c>
      <c r="J63" s="48">
        <v>2003</v>
      </c>
      <c r="K63" s="53">
        <v>0.010416666666666666</v>
      </c>
      <c r="L63" s="53">
        <v>0.03903935185185185</v>
      </c>
      <c r="M63" s="53">
        <f t="shared" si="3"/>
        <v>0.02862268518518519</v>
      </c>
      <c r="N63" s="1">
        <v>0</v>
      </c>
      <c r="O63" s="1">
        <v>11</v>
      </c>
      <c r="P63" s="1"/>
      <c r="Q63" s="56"/>
    </row>
    <row r="64" spans="1:17" ht="15.75">
      <c r="A64" s="1">
        <v>12</v>
      </c>
      <c r="B64" s="49"/>
      <c r="C64" s="50" t="s">
        <v>139</v>
      </c>
      <c r="D64" s="50" t="s">
        <v>80</v>
      </c>
      <c r="E64" s="51">
        <v>66</v>
      </c>
      <c r="F64" s="52">
        <v>2</v>
      </c>
      <c r="G64" s="52" t="s">
        <v>96</v>
      </c>
      <c r="H64" s="70">
        <v>14</v>
      </c>
      <c r="I64" s="52">
        <v>0</v>
      </c>
      <c r="J64" s="48">
        <v>2003</v>
      </c>
      <c r="K64" s="53">
        <v>0.001388888888888889</v>
      </c>
      <c r="L64" s="53">
        <v>0.017731481481481483</v>
      </c>
      <c r="M64" s="53">
        <f t="shared" si="3"/>
        <v>0.016342592592592596</v>
      </c>
      <c r="N64" s="1">
        <v>1</v>
      </c>
      <c r="O64" s="1">
        <v>12</v>
      </c>
      <c r="P64" s="1"/>
      <c r="Q64" s="56"/>
    </row>
    <row r="65" spans="1:17" ht="15.75">
      <c r="A65" s="1">
        <v>13</v>
      </c>
      <c r="B65" s="54" t="s">
        <v>55</v>
      </c>
      <c r="C65" s="50" t="s">
        <v>140</v>
      </c>
      <c r="D65" s="50" t="s">
        <v>35</v>
      </c>
      <c r="E65" s="51">
        <v>4</v>
      </c>
      <c r="F65" s="52" t="s">
        <v>82</v>
      </c>
      <c r="G65" s="52" t="s">
        <v>96</v>
      </c>
      <c r="H65" s="52">
        <v>14</v>
      </c>
      <c r="I65" s="52" t="s">
        <v>77</v>
      </c>
      <c r="J65" s="48">
        <v>2004</v>
      </c>
      <c r="K65" s="53">
        <v>0.007638888888888889</v>
      </c>
      <c r="L65" s="53">
        <v>0.027395833333333338</v>
      </c>
      <c r="M65" s="53">
        <f t="shared" si="3"/>
        <v>0.01975694444444445</v>
      </c>
      <c r="N65" s="1">
        <v>1</v>
      </c>
      <c r="O65" s="1">
        <v>13</v>
      </c>
      <c r="P65" s="1"/>
      <c r="Q65" s="56"/>
    </row>
    <row r="66" spans="1:17" ht="15.75">
      <c r="A66" s="1">
        <v>14</v>
      </c>
      <c r="B66" s="49"/>
      <c r="C66" s="50" t="s">
        <v>141</v>
      </c>
      <c r="D66" s="50" t="s">
        <v>10</v>
      </c>
      <c r="E66" s="51">
        <v>28</v>
      </c>
      <c r="F66" s="52">
        <v>3</v>
      </c>
      <c r="G66" s="52" t="s">
        <v>96</v>
      </c>
      <c r="H66" s="70">
        <v>14</v>
      </c>
      <c r="I66" s="52" t="s">
        <v>122</v>
      </c>
      <c r="J66" s="48">
        <v>2003</v>
      </c>
      <c r="K66" s="53">
        <v>0.0020833333333333333</v>
      </c>
      <c r="L66" s="53">
        <v>0.026342592592592588</v>
      </c>
      <c r="M66" s="53">
        <f t="shared" si="3"/>
        <v>0.024259259259259255</v>
      </c>
      <c r="N66" s="1">
        <v>9</v>
      </c>
      <c r="O66" s="1">
        <v>14</v>
      </c>
      <c r="P66" s="1"/>
      <c r="Q66" s="56"/>
    </row>
    <row r="67" spans="1:17" ht="15.75">
      <c r="A67" s="1">
        <v>15</v>
      </c>
      <c r="B67" s="56"/>
      <c r="C67" s="50" t="s">
        <v>142</v>
      </c>
      <c r="D67" s="50" t="s">
        <v>114</v>
      </c>
      <c r="E67" s="51">
        <v>35</v>
      </c>
      <c r="F67" s="52">
        <v>1</v>
      </c>
      <c r="G67" s="52" t="s">
        <v>96</v>
      </c>
      <c r="H67" s="70">
        <v>14</v>
      </c>
      <c r="I67" s="52">
        <v>0</v>
      </c>
      <c r="J67" s="48">
        <v>2003</v>
      </c>
      <c r="K67" s="53">
        <v>0.005555555555555556</v>
      </c>
      <c r="L67" s="53">
        <v>0.017557870370370373</v>
      </c>
      <c r="M67" s="53">
        <f t="shared" si="3"/>
        <v>0.012002314814814816</v>
      </c>
      <c r="N67" s="1">
        <v>0</v>
      </c>
      <c r="O67" s="1" t="s">
        <v>143</v>
      </c>
      <c r="P67" s="1"/>
      <c r="Q67" s="56"/>
    </row>
    <row r="68" spans="1:17" ht="24" customHeight="1">
      <c r="A68" s="5"/>
      <c r="B68" s="4"/>
      <c r="C68" s="144" t="s">
        <v>126</v>
      </c>
      <c r="D68" s="144"/>
      <c r="E68" s="65"/>
      <c r="F68" s="66"/>
      <c r="G68" s="66"/>
      <c r="H68" s="76"/>
      <c r="I68" s="66"/>
      <c r="J68" s="62"/>
      <c r="K68" s="67"/>
      <c r="L68" s="67"/>
      <c r="M68" s="67"/>
      <c r="N68" s="5"/>
      <c r="O68" s="5"/>
      <c r="P68" s="5"/>
      <c r="Q68" s="4"/>
    </row>
    <row r="69" spans="1:17" ht="15.75">
      <c r="A69" s="5"/>
      <c r="B69" s="4"/>
      <c r="C69" s="68"/>
      <c r="D69" s="64"/>
      <c r="E69" s="65"/>
      <c r="F69" s="66"/>
      <c r="G69" s="66"/>
      <c r="H69" s="76"/>
      <c r="I69" s="66"/>
      <c r="J69" s="62"/>
      <c r="K69" s="67"/>
      <c r="L69" s="67"/>
      <c r="M69" s="67"/>
      <c r="N69" s="5"/>
      <c r="O69" s="5"/>
      <c r="P69" s="5"/>
      <c r="Q69" s="4"/>
    </row>
    <row r="70" spans="3:16" s="4" customFormat="1" ht="30.75" customHeight="1">
      <c r="C70" s="47" t="s">
        <v>144</v>
      </c>
      <c r="D70" s="64"/>
      <c r="E70" s="65"/>
      <c r="F70" s="66"/>
      <c r="G70" s="66"/>
      <c r="H70" s="76"/>
      <c r="I70" s="76"/>
      <c r="J70" s="66"/>
      <c r="K70" s="67"/>
      <c r="L70" s="67"/>
      <c r="M70" s="67"/>
      <c r="N70" s="5"/>
      <c r="O70" s="5"/>
      <c r="P70" s="5"/>
    </row>
    <row r="71" spans="1:17" ht="15.75">
      <c r="A71" s="1">
        <v>1</v>
      </c>
      <c r="B71" s="56"/>
      <c r="C71" s="50" t="s">
        <v>145</v>
      </c>
      <c r="D71" s="50" t="s">
        <v>32</v>
      </c>
      <c r="E71" s="51">
        <v>54</v>
      </c>
      <c r="F71" s="52">
        <v>1</v>
      </c>
      <c r="G71" s="52" t="s">
        <v>76</v>
      </c>
      <c r="H71" s="70">
        <v>16</v>
      </c>
      <c r="I71" s="52" t="s">
        <v>122</v>
      </c>
      <c r="J71" s="48">
        <v>2001</v>
      </c>
      <c r="K71" s="53">
        <v>0</v>
      </c>
      <c r="L71" s="53">
        <v>0.012326388888888888</v>
      </c>
      <c r="M71" s="53">
        <f>L71-K71</f>
        <v>0.012326388888888888</v>
      </c>
      <c r="N71" s="48">
        <v>0</v>
      </c>
      <c r="O71" s="48">
        <v>1</v>
      </c>
      <c r="P71" s="48"/>
      <c r="Q71" s="56"/>
    </row>
    <row r="72" spans="1:17" ht="15.75">
      <c r="A72" s="1">
        <v>2</v>
      </c>
      <c r="B72" s="56"/>
      <c r="C72" s="50" t="s">
        <v>146</v>
      </c>
      <c r="D72" s="50" t="s">
        <v>80</v>
      </c>
      <c r="E72" s="51">
        <v>61</v>
      </c>
      <c r="F72" s="52">
        <v>1</v>
      </c>
      <c r="G72" s="52" t="s">
        <v>76</v>
      </c>
      <c r="H72" s="52">
        <v>16</v>
      </c>
      <c r="I72" s="52">
        <v>0</v>
      </c>
      <c r="J72" s="52">
        <v>2002</v>
      </c>
      <c r="K72" s="53">
        <v>0.0006944444444444445</v>
      </c>
      <c r="L72" s="53">
        <v>0.01875</v>
      </c>
      <c r="M72" s="53">
        <f>L72-K72</f>
        <v>0.018055555555555554</v>
      </c>
      <c r="N72" s="48">
        <v>0</v>
      </c>
      <c r="O72" s="48">
        <v>2</v>
      </c>
      <c r="P72" s="48"/>
      <c r="Q72" s="56"/>
    </row>
    <row r="73" spans="1:17" ht="22.5" customHeight="1">
      <c r="A73" s="5"/>
      <c r="B73" s="4"/>
      <c r="C73" s="144" t="s">
        <v>126</v>
      </c>
      <c r="D73" s="144"/>
      <c r="E73" s="65"/>
      <c r="F73" s="66"/>
      <c r="G73" s="66"/>
      <c r="H73" s="66"/>
      <c r="I73" s="66"/>
      <c r="J73" s="66"/>
      <c r="K73" s="67"/>
      <c r="L73" s="67"/>
      <c r="M73" s="67"/>
      <c r="N73" s="62"/>
      <c r="O73" s="62"/>
      <c r="P73" s="62"/>
      <c r="Q73" s="4"/>
    </row>
    <row r="74" spans="3:16" s="4" customFormat="1" ht="33" customHeight="1">
      <c r="C74" s="47" t="s">
        <v>147</v>
      </c>
      <c r="D74" s="64"/>
      <c r="E74" s="65"/>
      <c r="F74" s="66"/>
      <c r="G74" s="66"/>
      <c r="H74" s="66"/>
      <c r="I74" s="66"/>
      <c r="J74" s="66"/>
      <c r="K74" s="67"/>
      <c r="L74" s="67"/>
      <c r="M74" s="67"/>
      <c r="N74" s="62"/>
      <c r="O74" s="62"/>
      <c r="P74" s="62"/>
    </row>
    <row r="75" spans="1:17" ht="15.75">
      <c r="A75" s="1">
        <v>1</v>
      </c>
      <c r="B75" s="56"/>
      <c r="C75" s="50" t="s">
        <v>148</v>
      </c>
      <c r="D75" s="50" t="s">
        <v>4</v>
      </c>
      <c r="E75" s="51">
        <v>51</v>
      </c>
      <c r="F75" s="58" t="s">
        <v>84</v>
      </c>
      <c r="G75" s="52" t="s">
        <v>96</v>
      </c>
      <c r="H75" s="52">
        <v>16</v>
      </c>
      <c r="I75" s="52" t="s">
        <v>122</v>
      </c>
      <c r="J75" s="48">
        <v>2002</v>
      </c>
      <c r="K75" s="53">
        <v>0.0006944444444444445</v>
      </c>
      <c r="L75" s="53">
        <v>0.01900462962962963</v>
      </c>
      <c r="M75" s="53">
        <f aca="true" t="shared" si="4" ref="M75:M88">L75-K75</f>
        <v>0.018310185185185186</v>
      </c>
      <c r="N75" s="48">
        <v>0</v>
      </c>
      <c r="O75" s="48">
        <v>1</v>
      </c>
      <c r="P75" s="48">
        <v>100</v>
      </c>
      <c r="Q75" s="58" t="s">
        <v>78</v>
      </c>
    </row>
    <row r="76" spans="1:19" ht="15.75">
      <c r="A76" s="1">
        <v>2</v>
      </c>
      <c r="B76" s="49"/>
      <c r="C76" s="50" t="s">
        <v>149</v>
      </c>
      <c r="D76" s="50" t="s">
        <v>10</v>
      </c>
      <c r="E76" s="51">
        <v>27</v>
      </c>
      <c r="F76" s="52">
        <v>3</v>
      </c>
      <c r="G76" s="52" t="s">
        <v>96</v>
      </c>
      <c r="H76" s="70">
        <v>16</v>
      </c>
      <c r="I76" s="52" t="s">
        <v>122</v>
      </c>
      <c r="J76" s="52">
        <v>2001</v>
      </c>
      <c r="K76" s="53">
        <v>0.002777777777777778</v>
      </c>
      <c r="L76" s="53">
        <v>0.021979166666666664</v>
      </c>
      <c r="M76" s="53">
        <f t="shared" si="4"/>
        <v>0.019201388888888886</v>
      </c>
      <c r="N76" s="48">
        <v>0</v>
      </c>
      <c r="O76" s="48">
        <v>2</v>
      </c>
      <c r="P76" s="48">
        <v>105</v>
      </c>
      <c r="Q76" s="58" t="s">
        <v>78</v>
      </c>
      <c r="S76" s="55"/>
    </row>
    <row r="77" spans="1:19" ht="15.75">
      <c r="A77" s="1">
        <v>3</v>
      </c>
      <c r="B77" s="54" t="s">
        <v>55</v>
      </c>
      <c r="C77" s="50" t="s">
        <v>150</v>
      </c>
      <c r="D77" s="50" t="s">
        <v>26</v>
      </c>
      <c r="E77" s="51">
        <v>16</v>
      </c>
      <c r="F77" s="52" t="s">
        <v>75</v>
      </c>
      <c r="G77" s="52" t="s">
        <v>96</v>
      </c>
      <c r="H77" s="52">
        <v>16</v>
      </c>
      <c r="I77" s="52" t="s">
        <v>122</v>
      </c>
      <c r="J77" s="52">
        <v>2002</v>
      </c>
      <c r="K77" s="53">
        <v>0.004861111111111111</v>
      </c>
      <c r="L77" s="53">
        <v>0.02702546296296296</v>
      </c>
      <c r="M77" s="53">
        <f t="shared" si="4"/>
        <v>0.02216435185185185</v>
      </c>
      <c r="N77" s="48">
        <v>0</v>
      </c>
      <c r="O77" s="48">
        <v>3</v>
      </c>
      <c r="P77" s="48">
        <v>121</v>
      </c>
      <c r="Q77" s="52" t="s">
        <v>75</v>
      </c>
      <c r="S77" s="55"/>
    </row>
    <row r="78" spans="1:19" ht="15.75">
      <c r="A78" s="1">
        <v>4</v>
      </c>
      <c r="B78" s="49"/>
      <c r="C78" s="74" t="s">
        <v>151</v>
      </c>
      <c r="D78" s="50" t="s">
        <v>121</v>
      </c>
      <c r="E78" s="51">
        <v>32</v>
      </c>
      <c r="F78" s="52" t="s">
        <v>75</v>
      </c>
      <c r="G78" s="52" t="s">
        <v>96</v>
      </c>
      <c r="H78" s="70">
        <v>16</v>
      </c>
      <c r="I78" s="52" t="s">
        <v>122</v>
      </c>
      <c r="J78" s="75">
        <v>2001</v>
      </c>
      <c r="K78" s="53">
        <v>0.008333333333333333</v>
      </c>
      <c r="L78" s="53">
        <v>0.0341087962962963</v>
      </c>
      <c r="M78" s="53">
        <f t="shared" si="4"/>
        <v>0.025775462962962965</v>
      </c>
      <c r="N78" s="48">
        <v>0</v>
      </c>
      <c r="O78" s="48">
        <v>4</v>
      </c>
      <c r="P78" s="48" t="s">
        <v>43</v>
      </c>
      <c r="Q78" s="56"/>
      <c r="S78" s="55"/>
    </row>
    <row r="79" spans="1:19" ht="15.75">
      <c r="A79" s="1">
        <v>5</v>
      </c>
      <c r="B79" s="54" t="s">
        <v>55</v>
      </c>
      <c r="C79" s="50" t="s">
        <v>152</v>
      </c>
      <c r="D79" s="50" t="s">
        <v>25</v>
      </c>
      <c r="E79" s="51">
        <v>23</v>
      </c>
      <c r="F79" s="52" t="s">
        <v>82</v>
      </c>
      <c r="G79" s="52" t="s">
        <v>96</v>
      </c>
      <c r="H79" s="70">
        <v>16</v>
      </c>
      <c r="I79" s="52" t="s">
        <v>122</v>
      </c>
      <c r="J79" s="58">
        <v>2001</v>
      </c>
      <c r="K79" s="53">
        <v>0.003472222222222222</v>
      </c>
      <c r="L79" s="53">
        <v>0.02974537037037037</v>
      </c>
      <c r="M79" s="53">
        <f t="shared" si="4"/>
        <v>0.02627314814814815</v>
      </c>
      <c r="N79" s="48">
        <v>0</v>
      </c>
      <c r="O79" s="48">
        <v>5</v>
      </c>
      <c r="P79" s="48"/>
      <c r="Q79" s="56"/>
      <c r="S79" s="55"/>
    </row>
    <row r="80" spans="1:17" ht="15.75">
      <c r="A80" s="1">
        <v>6</v>
      </c>
      <c r="B80" s="56"/>
      <c r="C80" s="50" t="s">
        <v>153</v>
      </c>
      <c r="D80" s="50" t="s">
        <v>32</v>
      </c>
      <c r="E80" s="51">
        <v>60</v>
      </c>
      <c r="F80" s="52" t="s">
        <v>82</v>
      </c>
      <c r="G80" s="52" t="s">
        <v>96</v>
      </c>
      <c r="H80" s="70">
        <v>16</v>
      </c>
      <c r="I80" s="52" t="s">
        <v>122</v>
      </c>
      <c r="J80" s="48">
        <v>2001</v>
      </c>
      <c r="K80" s="53">
        <v>0</v>
      </c>
      <c r="L80" s="53">
        <v>0.028877314814814817</v>
      </c>
      <c r="M80" s="53">
        <f t="shared" si="4"/>
        <v>0.028877314814814817</v>
      </c>
      <c r="N80" s="48">
        <v>0</v>
      </c>
      <c r="O80" s="48">
        <v>6</v>
      </c>
      <c r="P80" s="48"/>
      <c r="Q80" s="56"/>
    </row>
    <row r="81" spans="1:19" ht="15.75">
      <c r="A81" s="1">
        <v>7</v>
      </c>
      <c r="B81" s="56"/>
      <c r="C81" s="50" t="s">
        <v>154</v>
      </c>
      <c r="D81" s="50" t="s">
        <v>80</v>
      </c>
      <c r="E81" s="51">
        <v>62</v>
      </c>
      <c r="F81" s="58">
        <v>3</v>
      </c>
      <c r="G81" s="52" t="s">
        <v>96</v>
      </c>
      <c r="H81" s="52">
        <v>16</v>
      </c>
      <c r="I81" s="52">
        <v>0</v>
      </c>
      <c r="J81" s="48">
        <v>2002</v>
      </c>
      <c r="K81" s="53">
        <v>0.005555555555555556</v>
      </c>
      <c r="L81" s="53">
        <v>0.03530092592592592</v>
      </c>
      <c r="M81" s="53">
        <f t="shared" si="4"/>
        <v>0.029745370370370366</v>
      </c>
      <c r="N81" s="48">
        <v>0</v>
      </c>
      <c r="O81" s="48">
        <v>7</v>
      </c>
      <c r="P81" s="48"/>
      <c r="Q81" s="56"/>
      <c r="S81" s="55"/>
    </row>
    <row r="82" spans="1:19" ht="15.75">
      <c r="A82" s="1">
        <v>8</v>
      </c>
      <c r="B82" s="54" t="s">
        <v>55</v>
      </c>
      <c r="C82" s="50" t="s">
        <v>155</v>
      </c>
      <c r="D82" s="50" t="s">
        <v>25</v>
      </c>
      <c r="E82" s="51">
        <v>20</v>
      </c>
      <c r="F82" s="52" t="s">
        <v>82</v>
      </c>
      <c r="G82" s="75" t="s">
        <v>96</v>
      </c>
      <c r="H82" s="70">
        <v>16</v>
      </c>
      <c r="I82" s="52" t="s">
        <v>122</v>
      </c>
      <c r="J82" s="52">
        <v>2001</v>
      </c>
      <c r="K82" s="53">
        <v>0.009722222222222222</v>
      </c>
      <c r="L82" s="53">
        <v>0.04074074074074074</v>
      </c>
      <c r="M82" s="53">
        <f t="shared" si="4"/>
        <v>0.031018518518518515</v>
      </c>
      <c r="N82" s="48">
        <v>0</v>
      </c>
      <c r="O82" s="48">
        <v>8</v>
      </c>
      <c r="P82" s="48"/>
      <c r="Q82" s="56"/>
      <c r="S82" s="55"/>
    </row>
    <row r="83" spans="1:17" ht="15.75">
      <c r="A83" s="1">
        <v>9</v>
      </c>
      <c r="B83" s="56"/>
      <c r="C83" s="50" t="s">
        <v>156</v>
      </c>
      <c r="D83" s="50" t="s">
        <v>4</v>
      </c>
      <c r="E83" s="51">
        <v>47</v>
      </c>
      <c r="F83" s="58" t="s">
        <v>84</v>
      </c>
      <c r="G83" s="52" t="s">
        <v>96</v>
      </c>
      <c r="H83" s="52">
        <v>16</v>
      </c>
      <c r="I83" s="52" t="s">
        <v>122</v>
      </c>
      <c r="J83" s="58">
        <v>2002</v>
      </c>
      <c r="K83" s="53">
        <v>0.007638888888888889</v>
      </c>
      <c r="L83" s="53">
        <v>0.03866898148148148</v>
      </c>
      <c r="M83" s="53">
        <f t="shared" si="4"/>
        <v>0.03103009259259259</v>
      </c>
      <c r="N83" s="48">
        <v>0</v>
      </c>
      <c r="O83" s="48">
        <v>9</v>
      </c>
      <c r="P83" s="48"/>
      <c r="Q83" s="56"/>
    </row>
    <row r="84" spans="1:17" ht="15.75">
      <c r="A84" s="1">
        <v>10</v>
      </c>
      <c r="B84" s="54" t="s">
        <v>55</v>
      </c>
      <c r="C84" s="25" t="s">
        <v>157</v>
      </c>
      <c r="D84" s="50" t="s">
        <v>26</v>
      </c>
      <c r="E84" s="57">
        <v>19</v>
      </c>
      <c r="F84" s="52" t="s">
        <v>78</v>
      </c>
      <c r="G84" s="52" t="s">
        <v>96</v>
      </c>
      <c r="H84" s="52">
        <v>16</v>
      </c>
      <c r="I84" s="52" t="s">
        <v>122</v>
      </c>
      <c r="J84" s="58">
        <v>2002</v>
      </c>
      <c r="K84" s="53">
        <v>0.006944444444444444</v>
      </c>
      <c r="L84" s="53">
        <v>0.0405787037037037</v>
      </c>
      <c r="M84" s="53">
        <f t="shared" si="4"/>
        <v>0.03363425925925925</v>
      </c>
      <c r="N84" s="48">
        <v>0</v>
      </c>
      <c r="O84" s="48">
        <v>10</v>
      </c>
      <c r="P84" s="48"/>
      <c r="Q84" s="56"/>
    </row>
    <row r="85" spans="1:17" ht="15.75">
      <c r="A85" s="1">
        <v>11</v>
      </c>
      <c r="B85" s="56"/>
      <c r="C85" s="50" t="s">
        <v>158</v>
      </c>
      <c r="D85" s="50" t="s">
        <v>28</v>
      </c>
      <c r="E85" s="51">
        <v>82</v>
      </c>
      <c r="F85" s="52" t="s">
        <v>82</v>
      </c>
      <c r="G85" s="52" t="s">
        <v>96</v>
      </c>
      <c r="H85" s="70">
        <v>16</v>
      </c>
      <c r="I85" s="52" t="s">
        <v>122</v>
      </c>
      <c r="J85" s="52">
        <v>2001</v>
      </c>
      <c r="K85" s="53">
        <v>0.0020833333333333333</v>
      </c>
      <c r="L85" s="53">
        <v>0.036180555555555556</v>
      </c>
      <c r="M85" s="53">
        <f t="shared" si="4"/>
        <v>0.03409722222222222</v>
      </c>
      <c r="N85" s="48">
        <v>0</v>
      </c>
      <c r="O85" s="48">
        <v>11</v>
      </c>
      <c r="P85" s="48"/>
      <c r="Q85" s="56"/>
    </row>
    <row r="86" spans="1:17" ht="15.75">
      <c r="A86" s="1">
        <v>12</v>
      </c>
      <c r="B86" s="49"/>
      <c r="C86" s="50" t="s">
        <v>159</v>
      </c>
      <c r="D86" s="50" t="s">
        <v>32</v>
      </c>
      <c r="E86" s="51">
        <v>55</v>
      </c>
      <c r="F86" s="52" t="s">
        <v>84</v>
      </c>
      <c r="G86" s="52" t="s">
        <v>96</v>
      </c>
      <c r="H86" s="52">
        <v>16</v>
      </c>
      <c r="I86" s="52" t="s">
        <v>122</v>
      </c>
      <c r="J86" s="52">
        <v>2002</v>
      </c>
      <c r="K86" s="53">
        <v>0.004166666666666667</v>
      </c>
      <c r="L86" s="53">
        <v>0.0421412037037037</v>
      </c>
      <c r="M86" s="53">
        <f t="shared" si="4"/>
        <v>0.037974537037037036</v>
      </c>
      <c r="N86" s="48">
        <v>0</v>
      </c>
      <c r="O86" s="48">
        <v>12</v>
      </c>
      <c r="P86" s="48"/>
      <c r="Q86" s="56"/>
    </row>
    <row r="87" spans="1:17" ht="15.75">
      <c r="A87" s="1">
        <v>13</v>
      </c>
      <c r="B87" s="56"/>
      <c r="C87" s="50" t="s">
        <v>160</v>
      </c>
      <c r="D87" s="50" t="s">
        <v>28</v>
      </c>
      <c r="E87" s="51">
        <v>81</v>
      </c>
      <c r="F87" s="52" t="s">
        <v>82</v>
      </c>
      <c r="G87" s="52" t="s">
        <v>96</v>
      </c>
      <c r="H87" s="70">
        <v>16</v>
      </c>
      <c r="I87" s="52" t="s">
        <v>122</v>
      </c>
      <c r="J87" s="52">
        <v>2001</v>
      </c>
      <c r="K87" s="53">
        <v>0.009027777777777779</v>
      </c>
      <c r="L87" s="53">
        <v>0.03582175925925926</v>
      </c>
      <c r="M87" s="53">
        <f t="shared" si="4"/>
        <v>0.02679398148148148</v>
      </c>
      <c r="N87" s="71">
        <v>3</v>
      </c>
      <c r="O87" s="48">
        <v>13</v>
      </c>
      <c r="P87" s="48"/>
      <c r="Q87" s="56"/>
    </row>
    <row r="88" spans="1:17" ht="15.75">
      <c r="A88" s="1">
        <v>14</v>
      </c>
      <c r="B88" s="49"/>
      <c r="C88" s="74" t="s">
        <v>161</v>
      </c>
      <c r="D88" s="50" t="s">
        <v>121</v>
      </c>
      <c r="E88" s="51">
        <v>30</v>
      </c>
      <c r="F88" s="52">
        <v>3</v>
      </c>
      <c r="G88" s="52" t="s">
        <v>96</v>
      </c>
      <c r="H88" s="70">
        <v>16</v>
      </c>
      <c r="I88" s="52" t="s">
        <v>122</v>
      </c>
      <c r="J88" s="75">
        <v>2001</v>
      </c>
      <c r="K88" s="53">
        <v>0.001388888888888889</v>
      </c>
      <c r="L88" s="53">
        <v>0.018993055555555558</v>
      </c>
      <c r="M88" s="53">
        <f t="shared" si="4"/>
        <v>0.01760416666666667</v>
      </c>
      <c r="N88" s="48">
        <v>4</v>
      </c>
      <c r="O88" s="48">
        <v>14</v>
      </c>
      <c r="P88" s="48"/>
      <c r="Q88" s="56"/>
    </row>
    <row r="89" spans="1:17" ht="23.25" customHeight="1">
      <c r="A89" s="5"/>
      <c r="B89" s="69"/>
      <c r="C89" s="144" t="s">
        <v>162</v>
      </c>
      <c r="D89" s="144"/>
      <c r="E89" s="65"/>
      <c r="F89" s="66"/>
      <c r="G89" s="66"/>
      <c r="H89" s="76"/>
      <c r="I89" s="66"/>
      <c r="J89" s="77"/>
      <c r="K89" s="67"/>
      <c r="L89" s="67"/>
      <c r="M89" s="67"/>
      <c r="N89" s="62"/>
      <c r="O89" s="62"/>
      <c r="P89" s="62"/>
      <c r="Q89" s="4"/>
    </row>
    <row r="90" spans="1:17" ht="15.75">
      <c r="A90" s="5"/>
      <c r="B90" s="69"/>
      <c r="C90" s="78" t="s">
        <v>163</v>
      </c>
      <c r="D90" s="64"/>
      <c r="E90" s="65"/>
      <c r="F90" s="66"/>
      <c r="G90" s="66"/>
      <c r="H90" s="76"/>
      <c r="I90" s="66"/>
      <c r="J90" s="77"/>
      <c r="K90" s="67"/>
      <c r="L90" s="67"/>
      <c r="M90" s="67"/>
      <c r="N90" s="62"/>
      <c r="O90" s="62"/>
      <c r="P90" s="62"/>
      <c r="Q90" s="4"/>
    </row>
    <row r="91" spans="1:17" ht="15.75">
      <c r="A91" s="5"/>
      <c r="B91" s="69"/>
      <c r="C91" s="78" t="s">
        <v>164</v>
      </c>
      <c r="D91" s="64"/>
      <c r="E91" s="65"/>
      <c r="F91" s="66"/>
      <c r="G91" s="66"/>
      <c r="H91" s="76"/>
      <c r="I91" s="66"/>
      <c r="J91" s="77"/>
      <c r="K91" s="67"/>
      <c r="L91" s="67"/>
      <c r="M91" s="67"/>
      <c r="N91" s="62"/>
      <c r="O91" s="62"/>
      <c r="P91" s="62"/>
      <c r="Q91" s="4"/>
    </row>
    <row r="92" spans="3:16" s="4" customFormat="1" ht="31.5" customHeight="1">
      <c r="C92" s="47" t="s">
        <v>165</v>
      </c>
      <c r="D92" s="64"/>
      <c r="E92" s="65"/>
      <c r="F92" s="79"/>
      <c r="G92" s="66"/>
      <c r="H92" s="76"/>
      <c r="I92" s="66"/>
      <c r="J92" s="66"/>
      <c r="K92" s="67"/>
      <c r="L92" s="67"/>
      <c r="M92" s="67"/>
      <c r="N92" s="62"/>
      <c r="O92" s="62"/>
      <c r="P92" s="62"/>
    </row>
    <row r="93" spans="1:17" ht="15.75">
      <c r="A93" s="1">
        <v>1</v>
      </c>
      <c r="B93" s="56"/>
      <c r="C93" s="50" t="s">
        <v>166</v>
      </c>
      <c r="D93" s="50" t="s">
        <v>25</v>
      </c>
      <c r="E93" s="51">
        <v>21</v>
      </c>
      <c r="F93" s="52"/>
      <c r="G93" s="52" t="s">
        <v>76</v>
      </c>
      <c r="H93" s="52">
        <v>18</v>
      </c>
      <c r="I93" s="52" t="s">
        <v>122</v>
      </c>
      <c r="J93" s="58">
        <v>1999</v>
      </c>
      <c r="K93" s="53">
        <v>0.002777777777777778</v>
      </c>
      <c r="L93" s="53">
        <v>0.02292824074074074</v>
      </c>
      <c r="M93" s="53">
        <f aca="true" t="shared" si="5" ref="M93:M100">L93-K93</f>
        <v>0.02015046296296296</v>
      </c>
      <c r="N93" s="48">
        <v>0</v>
      </c>
      <c r="O93" s="48">
        <v>1</v>
      </c>
      <c r="P93" s="48"/>
      <c r="Q93" s="56"/>
    </row>
    <row r="94" spans="1:17" ht="15.75">
      <c r="A94" s="1">
        <v>2</v>
      </c>
      <c r="B94" s="56"/>
      <c r="C94" s="50" t="s">
        <v>167</v>
      </c>
      <c r="D94" s="50" t="s">
        <v>114</v>
      </c>
      <c r="E94" s="51">
        <v>33</v>
      </c>
      <c r="F94" s="52">
        <v>1</v>
      </c>
      <c r="G94" s="52" t="s">
        <v>76</v>
      </c>
      <c r="H94" s="52">
        <v>18</v>
      </c>
      <c r="I94" s="52">
        <v>0</v>
      </c>
      <c r="J94" s="48">
        <v>2000</v>
      </c>
      <c r="K94" s="53">
        <v>0</v>
      </c>
      <c r="L94" s="53">
        <v>0.02181712962962963</v>
      </c>
      <c r="M94" s="53">
        <f t="shared" si="5"/>
        <v>0.02181712962962963</v>
      </c>
      <c r="N94" s="48">
        <v>0</v>
      </c>
      <c r="O94" s="48">
        <v>2</v>
      </c>
      <c r="P94" s="48"/>
      <c r="Q94" s="56"/>
    </row>
    <row r="95" spans="1:17" ht="15.75">
      <c r="A95" s="1">
        <v>3</v>
      </c>
      <c r="B95" s="54" t="s">
        <v>55</v>
      </c>
      <c r="C95" s="50" t="s">
        <v>168</v>
      </c>
      <c r="D95" s="50" t="s">
        <v>27</v>
      </c>
      <c r="E95" s="51">
        <v>5</v>
      </c>
      <c r="F95" s="52"/>
      <c r="G95" s="52" t="s">
        <v>76</v>
      </c>
      <c r="H95" s="52">
        <v>18</v>
      </c>
      <c r="I95" s="52" t="s">
        <v>122</v>
      </c>
      <c r="J95" s="52">
        <v>1999</v>
      </c>
      <c r="K95" s="53">
        <v>0.0020833333333333333</v>
      </c>
      <c r="L95" s="53">
        <v>0.03418981481481482</v>
      </c>
      <c r="M95" s="53">
        <f t="shared" si="5"/>
        <v>0.032106481481481486</v>
      </c>
      <c r="N95" s="48">
        <v>0</v>
      </c>
      <c r="O95" s="48">
        <v>3</v>
      </c>
      <c r="P95" s="48"/>
      <c r="Q95" s="56"/>
    </row>
    <row r="96" spans="1:17" ht="15.75">
      <c r="A96" s="1">
        <v>4</v>
      </c>
      <c r="B96" s="56"/>
      <c r="C96" s="50" t="s">
        <v>169</v>
      </c>
      <c r="D96" s="50" t="s">
        <v>26</v>
      </c>
      <c r="E96" s="51">
        <v>17</v>
      </c>
      <c r="F96" s="52"/>
      <c r="G96" s="52" t="s">
        <v>76</v>
      </c>
      <c r="H96" s="52">
        <v>18</v>
      </c>
      <c r="I96" s="52" t="s">
        <v>122</v>
      </c>
      <c r="J96" s="52">
        <v>2000</v>
      </c>
      <c r="K96" s="53">
        <v>0.004166666666666667</v>
      </c>
      <c r="L96" s="53">
        <v>0.04363425925925926</v>
      </c>
      <c r="M96" s="53">
        <f t="shared" si="5"/>
        <v>0.039467592592592596</v>
      </c>
      <c r="N96" s="48">
        <v>0</v>
      </c>
      <c r="O96" s="48">
        <v>4</v>
      </c>
      <c r="P96" s="48"/>
      <c r="Q96" s="56"/>
    </row>
    <row r="97" spans="1:17" ht="15.75">
      <c r="A97" s="1">
        <v>5</v>
      </c>
      <c r="B97" s="56"/>
      <c r="C97" s="50" t="s">
        <v>170</v>
      </c>
      <c r="D97" s="50" t="s">
        <v>28</v>
      </c>
      <c r="E97" s="51">
        <v>83</v>
      </c>
      <c r="F97" s="52" t="s">
        <v>82</v>
      </c>
      <c r="G97" s="52" t="s">
        <v>76</v>
      </c>
      <c r="H97" s="52">
        <v>18</v>
      </c>
      <c r="I97" s="52" t="s">
        <v>122</v>
      </c>
      <c r="J97" s="52">
        <v>2000</v>
      </c>
      <c r="K97" s="53">
        <v>0.004861111111111111</v>
      </c>
      <c r="L97" s="53">
        <v>0.04790509259259259</v>
      </c>
      <c r="M97" s="53">
        <f t="shared" si="5"/>
        <v>0.043043981481481475</v>
      </c>
      <c r="N97" s="48">
        <v>0</v>
      </c>
      <c r="O97" s="48">
        <v>5</v>
      </c>
      <c r="P97" s="48"/>
      <c r="Q97" s="56"/>
    </row>
    <row r="98" spans="1:17" ht="15.75">
      <c r="A98" s="1">
        <v>6</v>
      </c>
      <c r="B98" s="56"/>
      <c r="C98" s="50" t="s">
        <v>171</v>
      </c>
      <c r="D98" s="50" t="s">
        <v>28</v>
      </c>
      <c r="E98" s="51">
        <v>84</v>
      </c>
      <c r="F98" s="52" t="s">
        <v>82</v>
      </c>
      <c r="G98" s="52" t="s">
        <v>76</v>
      </c>
      <c r="H98" s="52">
        <v>18</v>
      </c>
      <c r="I98" s="52" t="s">
        <v>122</v>
      </c>
      <c r="J98" s="52">
        <v>1999</v>
      </c>
      <c r="K98" s="53">
        <v>0.003472222222222222</v>
      </c>
      <c r="L98" s="53">
        <v>0.04869212962962963</v>
      </c>
      <c r="M98" s="53">
        <f t="shared" si="5"/>
        <v>0.0452199074074074</v>
      </c>
      <c r="N98" s="48">
        <v>0</v>
      </c>
      <c r="O98" s="48">
        <v>6</v>
      </c>
      <c r="P98" s="48"/>
      <c r="Q98" s="56"/>
    </row>
    <row r="99" spans="1:17" ht="15.75">
      <c r="A99" s="1">
        <v>7</v>
      </c>
      <c r="B99" s="54" t="s">
        <v>55</v>
      </c>
      <c r="C99" s="50" t="s">
        <v>172</v>
      </c>
      <c r="D99" s="50" t="s">
        <v>26</v>
      </c>
      <c r="E99" s="51">
        <v>24</v>
      </c>
      <c r="F99" s="50"/>
      <c r="G99" s="52" t="s">
        <v>76</v>
      </c>
      <c r="H99" s="52">
        <v>18</v>
      </c>
      <c r="I99" s="52" t="s">
        <v>122</v>
      </c>
      <c r="J99" s="52">
        <v>2000</v>
      </c>
      <c r="K99" s="53">
        <v>0.001388888888888889</v>
      </c>
      <c r="L99" s="53">
        <v>0.04791666666666666</v>
      </c>
      <c r="M99" s="53">
        <f t="shared" si="5"/>
        <v>0.04652777777777777</v>
      </c>
      <c r="N99" s="48">
        <v>0</v>
      </c>
      <c r="O99" s="48">
        <v>7</v>
      </c>
      <c r="P99" s="48"/>
      <c r="Q99" s="56"/>
    </row>
    <row r="100" spans="1:17" ht="15.75">
      <c r="A100" s="1">
        <v>8</v>
      </c>
      <c r="B100" s="54" t="s">
        <v>55</v>
      </c>
      <c r="C100" s="50" t="s">
        <v>173</v>
      </c>
      <c r="D100" s="50" t="s">
        <v>10</v>
      </c>
      <c r="E100" s="51">
        <v>25</v>
      </c>
      <c r="F100" s="52"/>
      <c r="G100" s="52" t="s">
        <v>76</v>
      </c>
      <c r="H100" s="52">
        <v>18</v>
      </c>
      <c r="I100" s="52" t="s">
        <v>122</v>
      </c>
      <c r="J100" s="52">
        <v>2000</v>
      </c>
      <c r="K100" s="53">
        <v>0.0006944444444444445</v>
      </c>
      <c r="L100" s="53">
        <v>0.027002314814814812</v>
      </c>
      <c r="M100" s="53">
        <f t="shared" si="5"/>
        <v>0.026307870370370367</v>
      </c>
      <c r="N100" s="1">
        <v>1</v>
      </c>
      <c r="O100" s="48">
        <v>8</v>
      </c>
      <c r="P100" s="48"/>
      <c r="Q100" s="56"/>
    </row>
    <row r="101" spans="1:17" ht="30" customHeight="1">
      <c r="A101" s="5"/>
      <c r="B101" s="80"/>
      <c r="C101" s="144" t="s">
        <v>126</v>
      </c>
      <c r="D101" s="144"/>
      <c r="E101" s="65"/>
      <c r="F101" s="66"/>
      <c r="G101" s="66"/>
      <c r="H101" s="66"/>
      <c r="I101" s="66"/>
      <c r="J101" s="66"/>
      <c r="K101" s="67"/>
      <c r="L101" s="67"/>
      <c r="M101" s="67"/>
      <c r="N101" s="5"/>
      <c r="O101" s="62"/>
      <c r="P101" s="62"/>
      <c r="Q101" s="4"/>
    </row>
    <row r="102" spans="2:16" s="3" customFormat="1" ht="31.5" customHeight="1">
      <c r="B102" s="81"/>
      <c r="C102" s="47" t="s">
        <v>174</v>
      </c>
      <c r="D102" s="82"/>
      <c r="E102" s="79"/>
      <c r="F102" s="83"/>
      <c r="G102" s="83"/>
      <c r="H102" s="83"/>
      <c r="I102" s="83"/>
      <c r="J102" s="83"/>
      <c r="K102" s="84"/>
      <c r="L102" s="84"/>
      <c r="M102" s="84"/>
      <c r="N102" s="2"/>
      <c r="O102" s="2"/>
      <c r="P102" s="2"/>
    </row>
    <row r="103" spans="1:17" ht="15.75">
      <c r="A103" s="1">
        <v>1</v>
      </c>
      <c r="B103" s="49"/>
      <c r="C103" s="50" t="s">
        <v>175</v>
      </c>
      <c r="D103" s="50" t="s">
        <v>32</v>
      </c>
      <c r="E103" s="51">
        <v>59</v>
      </c>
      <c r="F103" s="57" t="s">
        <v>84</v>
      </c>
      <c r="G103" s="52" t="s">
        <v>96</v>
      </c>
      <c r="H103" s="52">
        <v>18</v>
      </c>
      <c r="I103" s="52" t="s">
        <v>122</v>
      </c>
      <c r="J103" s="52">
        <v>2000</v>
      </c>
      <c r="K103" s="53">
        <v>0.002777777777777778</v>
      </c>
      <c r="L103" s="53">
        <v>0.028506944444444442</v>
      </c>
      <c r="M103" s="53">
        <f aca="true" t="shared" si="6" ref="M103:M108">L103-K103</f>
        <v>0.025729166666666664</v>
      </c>
      <c r="N103" s="48">
        <v>0</v>
      </c>
      <c r="O103" s="48">
        <v>1</v>
      </c>
      <c r="P103" s="48"/>
      <c r="Q103" s="56"/>
    </row>
    <row r="104" spans="1:17" ht="15.75">
      <c r="A104" s="1">
        <v>2</v>
      </c>
      <c r="B104" s="56"/>
      <c r="C104" s="50" t="s">
        <v>176</v>
      </c>
      <c r="D104" s="50" t="s">
        <v>27</v>
      </c>
      <c r="E104" s="51">
        <v>7</v>
      </c>
      <c r="F104" s="51" t="s">
        <v>75</v>
      </c>
      <c r="G104" s="52" t="s">
        <v>96</v>
      </c>
      <c r="H104" s="52">
        <v>18</v>
      </c>
      <c r="I104" s="52" t="s">
        <v>122</v>
      </c>
      <c r="J104" s="52">
        <v>1999</v>
      </c>
      <c r="K104" s="53">
        <v>0.003472222222222222</v>
      </c>
      <c r="L104" s="53">
        <v>0.029583333333333336</v>
      </c>
      <c r="M104" s="53">
        <f t="shared" si="6"/>
        <v>0.026111111111111113</v>
      </c>
      <c r="N104" s="48">
        <v>0</v>
      </c>
      <c r="O104" s="48">
        <v>2</v>
      </c>
      <c r="P104" s="48"/>
      <c r="Q104" s="56"/>
    </row>
    <row r="105" spans="1:17" ht="15.75">
      <c r="A105" s="1">
        <v>3</v>
      </c>
      <c r="B105" s="49"/>
      <c r="C105" s="50" t="s">
        <v>177</v>
      </c>
      <c r="D105" s="50" t="s">
        <v>10</v>
      </c>
      <c r="E105" s="51">
        <v>26</v>
      </c>
      <c r="F105" s="51">
        <v>3</v>
      </c>
      <c r="G105" s="52" t="s">
        <v>96</v>
      </c>
      <c r="H105" s="52">
        <v>18</v>
      </c>
      <c r="I105" s="52" t="s">
        <v>122</v>
      </c>
      <c r="J105" s="52">
        <v>2000</v>
      </c>
      <c r="K105" s="53">
        <v>0.0006944444444444445</v>
      </c>
      <c r="L105" s="53">
        <v>0.026863425925925926</v>
      </c>
      <c r="M105" s="53">
        <f t="shared" si="6"/>
        <v>0.02616898148148148</v>
      </c>
      <c r="N105" s="48">
        <v>0</v>
      </c>
      <c r="O105" s="48">
        <v>3</v>
      </c>
      <c r="P105" s="48"/>
      <c r="Q105" s="56"/>
    </row>
    <row r="106" spans="1:17" ht="15.75">
      <c r="A106" s="1">
        <v>4</v>
      </c>
      <c r="B106" s="56"/>
      <c r="C106" s="50" t="s">
        <v>178</v>
      </c>
      <c r="D106" s="50" t="s">
        <v>27</v>
      </c>
      <c r="E106" s="51">
        <v>6</v>
      </c>
      <c r="F106" s="51" t="s">
        <v>82</v>
      </c>
      <c r="G106" s="52" t="s">
        <v>96</v>
      </c>
      <c r="H106" s="52">
        <v>18</v>
      </c>
      <c r="I106" s="52" t="s">
        <v>122</v>
      </c>
      <c r="J106" s="52">
        <v>1999</v>
      </c>
      <c r="K106" s="53">
        <v>0.0020833333333333333</v>
      </c>
      <c r="L106" s="53">
        <v>0.02953703703703704</v>
      </c>
      <c r="M106" s="53">
        <f t="shared" si="6"/>
        <v>0.027453703703703706</v>
      </c>
      <c r="N106" s="48">
        <v>0</v>
      </c>
      <c r="O106" s="48">
        <v>4</v>
      </c>
      <c r="P106" s="48"/>
      <c r="Q106" s="56"/>
    </row>
    <row r="107" spans="1:17" ht="15.75">
      <c r="A107" s="1">
        <v>5</v>
      </c>
      <c r="B107" s="56"/>
      <c r="C107" s="50" t="s">
        <v>179</v>
      </c>
      <c r="D107" s="50" t="s">
        <v>27</v>
      </c>
      <c r="E107" s="51">
        <v>8</v>
      </c>
      <c r="F107" s="51" t="s">
        <v>82</v>
      </c>
      <c r="G107" s="52" t="s">
        <v>96</v>
      </c>
      <c r="H107" s="52">
        <v>18</v>
      </c>
      <c r="I107" s="52" t="s">
        <v>122</v>
      </c>
      <c r="J107" s="52">
        <v>1999</v>
      </c>
      <c r="K107" s="53">
        <v>0</v>
      </c>
      <c r="L107" s="53">
        <v>0.03383101851851852</v>
      </c>
      <c r="M107" s="53">
        <f t="shared" si="6"/>
        <v>0.03383101851851852</v>
      </c>
      <c r="N107" s="48">
        <v>0</v>
      </c>
      <c r="O107" s="48">
        <v>5</v>
      </c>
      <c r="P107" s="48"/>
      <c r="Q107" s="56"/>
    </row>
    <row r="108" spans="1:17" ht="15.75">
      <c r="A108" s="1">
        <v>6</v>
      </c>
      <c r="B108" s="54" t="s">
        <v>55</v>
      </c>
      <c r="C108" s="50" t="s">
        <v>180</v>
      </c>
      <c r="D108" s="50" t="s">
        <v>25</v>
      </c>
      <c r="E108" s="51">
        <v>15</v>
      </c>
      <c r="F108" s="51" t="s">
        <v>84</v>
      </c>
      <c r="G108" s="52" t="s">
        <v>96</v>
      </c>
      <c r="H108" s="52">
        <v>18</v>
      </c>
      <c r="I108" s="52" t="s">
        <v>122</v>
      </c>
      <c r="J108" s="58">
        <v>1999</v>
      </c>
      <c r="K108" s="53">
        <v>0.001388888888888889</v>
      </c>
      <c r="L108" s="53">
        <v>0.03547453703703704</v>
      </c>
      <c r="M108" s="53">
        <f t="shared" si="6"/>
        <v>0.03408564814814815</v>
      </c>
      <c r="N108" s="48">
        <v>0</v>
      </c>
      <c r="O108" s="48">
        <v>6</v>
      </c>
      <c r="P108" s="48"/>
      <c r="Q108" s="56"/>
    </row>
    <row r="109" spans="3:17" ht="19.5" customHeight="1">
      <c r="C109" s="144" t="s">
        <v>126</v>
      </c>
      <c r="D109" s="144"/>
      <c r="P109" s="4"/>
      <c r="Q109" s="4"/>
    </row>
    <row r="110" spans="16:17" ht="15">
      <c r="P110" s="4"/>
      <c r="Q110" s="4"/>
    </row>
    <row r="111" spans="16:17" ht="15">
      <c r="P111" s="4"/>
      <c r="Q111" s="4"/>
    </row>
    <row r="113" spans="3:4" ht="15.75">
      <c r="C113" s="21" t="s">
        <v>53</v>
      </c>
      <c r="D113" s="21" t="s">
        <v>54</v>
      </c>
    </row>
  </sheetData>
  <sheetProtection password="CC17" sheet="1"/>
  <autoFilter ref="C4:J108"/>
  <mergeCells count="7">
    <mergeCell ref="A2:Q2"/>
    <mergeCell ref="C109:D109"/>
    <mergeCell ref="C51:D51"/>
    <mergeCell ref="C68:D68"/>
    <mergeCell ref="C73:D73"/>
    <mergeCell ref="C89:D89"/>
    <mergeCell ref="C101:D101"/>
  </mergeCells>
  <printOptions/>
  <pageMargins left="0.11811023622047245" right="0.11811023622047245" top="0.5511811023622047" bottom="0.5511811023622047" header="0.31496062992125984" footer="0.31496062992125984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2017-03-02T13:27:57Z</dcterms:modified>
  <cp:category/>
  <cp:version/>
  <cp:contentType/>
  <cp:contentStatus/>
</cp:coreProperties>
</file>